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2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reiben/praca/pp/repos/dydaktyka/sop1/kolokwium/"/>
    </mc:Choice>
  </mc:AlternateContent>
  <xr:revisionPtr revIDLastSave="0" documentId="13_ncr:1_{6A053CD2-2F56-3645-ABB3-86979F207362}" xr6:coauthVersionLast="44" xr6:coauthVersionMax="44" xr10:uidLastSave="{00000000-0000-0000-0000-000000000000}"/>
  <bookViews>
    <workbookView xWindow="840" yWindow="460" windowWidth="32760" windowHeight="20540" tabRatio="500" xr2:uid="{00000000-000D-0000-FFFF-FFFF00000000}"/>
  </bookViews>
  <sheets>
    <sheet name="kolokwium 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6" i="1" l="1"/>
  <c r="L35" i="1"/>
  <c r="L32" i="1"/>
  <c r="L31" i="1"/>
  <c r="L28" i="1"/>
  <c r="L42" i="1"/>
  <c r="D42" i="1"/>
  <c r="E42" i="1" s="1"/>
  <c r="H32" i="1"/>
  <c r="I32" i="1" s="1"/>
  <c r="H31" i="1"/>
  <c r="I31" i="1" s="1"/>
  <c r="H28" i="1"/>
  <c r="I28" i="1" s="1"/>
  <c r="H16" i="1"/>
  <c r="I16" i="1" s="1"/>
  <c r="D23" i="1" l="1"/>
  <c r="E23" i="1" s="1"/>
  <c r="L23" i="1" s="1"/>
  <c r="D26" i="1"/>
  <c r="E26" i="1" s="1"/>
  <c r="L26" i="1" s="1"/>
  <c r="D12" i="1"/>
  <c r="E12" i="1" s="1"/>
  <c r="L12" i="1" s="1"/>
  <c r="D13" i="1"/>
  <c r="D14" i="1"/>
  <c r="D15" i="1"/>
  <c r="D16" i="1"/>
  <c r="E16" i="1" s="1"/>
  <c r="D3" i="1"/>
  <c r="E3" i="1" s="1"/>
  <c r="L3" i="1" s="1"/>
  <c r="D18" i="1"/>
  <c r="E18" i="1" s="1"/>
  <c r="L18" i="1" s="1"/>
  <c r="D41" i="1"/>
  <c r="E41" i="1" s="1"/>
  <c r="L41" i="1" s="1"/>
  <c r="D4" i="1"/>
  <c r="E4" i="1" s="1"/>
  <c r="L4" i="1" s="1"/>
  <c r="D5" i="1"/>
  <c r="E5" i="1" s="1"/>
  <c r="L5" i="1" s="1"/>
  <c r="D6" i="1"/>
  <c r="E6" i="1" s="1"/>
  <c r="L6" i="1" s="1"/>
  <c r="D7" i="1"/>
  <c r="E7" i="1" s="1"/>
  <c r="L7" i="1" s="1"/>
  <c r="D8" i="1"/>
  <c r="E8" i="1" s="1"/>
  <c r="L8" i="1" s="1"/>
  <c r="D9" i="1"/>
  <c r="E9" i="1" s="1"/>
  <c r="L9" i="1" s="1"/>
  <c r="D10" i="1"/>
  <c r="E10" i="1" s="1"/>
  <c r="L10" i="1" s="1"/>
  <c r="D17" i="1"/>
  <c r="E17" i="1" s="1"/>
  <c r="L17" i="1" s="1"/>
  <c r="D19" i="1"/>
  <c r="E19" i="1" s="1"/>
  <c r="L19" i="1" s="1"/>
  <c r="D20" i="1"/>
  <c r="E20" i="1" s="1"/>
  <c r="L20" i="1" s="1"/>
  <c r="D21" i="1"/>
  <c r="E21" i="1" s="1"/>
  <c r="L21" i="1" s="1"/>
  <c r="D22" i="1"/>
  <c r="D24" i="1"/>
  <c r="E24" i="1" s="1"/>
  <c r="L24" i="1" s="1"/>
  <c r="D25" i="1"/>
  <c r="E25" i="1" s="1"/>
  <c r="L25" i="1" s="1"/>
  <c r="D27" i="1"/>
  <c r="E27" i="1" s="1"/>
  <c r="L27" i="1" s="1"/>
  <c r="D28" i="1"/>
  <c r="D29" i="1"/>
  <c r="D30" i="1"/>
  <c r="E30" i="1" s="1"/>
  <c r="L30" i="1" s="1"/>
  <c r="D31" i="1"/>
  <c r="E31" i="1" s="1"/>
  <c r="D32" i="1"/>
  <c r="E32" i="1" s="1"/>
  <c r="D33" i="1"/>
  <c r="E33" i="1" s="1"/>
  <c r="L33" i="1" s="1"/>
  <c r="D34" i="1"/>
  <c r="E34" i="1" s="1"/>
  <c r="L34" i="1" s="1"/>
  <c r="D35" i="1"/>
  <c r="E35" i="1" s="1"/>
  <c r="D36" i="1"/>
  <c r="D37" i="1"/>
  <c r="E37" i="1" s="1"/>
  <c r="L37" i="1" s="1"/>
  <c r="D38" i="1"/>
  <c r="E38" i="1" s="1"/>
  <c r="L38" i="1" s="1"/>
  <c r="D39" i="1"/>
  <c r="E39" i="1" s="1"/>
  <c r="L39" i="1" s="1"/>
  <c r="D40" i="1"/>
  <c r="E40" i="1" s="1"/>
  <c r="L40" i="1" s="1"/>
  <c r="D11" i="1"/>
  <c r="E11" i="1" s="1"/>
  <c r="L11" i="1" s="1"/>
  <c r="E36" i="1" l="1"/>
  <c r="L36" i="1" s="1"/>
  <c r="E29" i="1"/>
  <c r="L29" i="1" s="1"/>
  <c r="E28" i="1"/>
  <c r="E22" i="1"/>
  <c r="L22" i="1" s="1"/>
  <c r="E15" i="1"/>
  <c r="L15" i="1" s="1"/>
  <c r="E14" i="1"/>
  <c r="L14" i="1" s="1"/>
  <c r="E13" i="1"/>
  <c r="L13" i="1" s="1"/>
</calcChain>
</file>

<file path=xl/sharedStrings.xml><?xml version="1.0" encoding="utf-8"?>
<sst xmlns="http://schemas.openxmlformats.org/spreadsheetml/2006/main" count="30" uniqueCount="17">
  <si>
    <t>od [%]</t>
  </si>
  <si>
    <t>do [%]</t>
  </si>
  <si>
    <t>ocena</t>
  </si>
  <si>
    <t>indeks</t>
  </si>
  <si>
    <t>punkty</t>
  </si>
  <si>
    <t>max</t>
  </si>
  <si>
    <t>%</t>
  </si>
  <si>
    <t>kolokwium I</t>
  </si>
  <si>
    <t>TW</t>
  </si>
  <si>
    <t>skrypty</t>
  </si>
  <si>
    <t>aktywność</t>
  </si>
  <si>
    <t>średnia</t>
  </si>
  <si>
    <t>ocena końcowa</t>
  </si>
  <si>
    <t>5.0</t>
  </si>
  <si>
    <t>4.0</t>
  </si>
  <si>
    <t>nieobecny</t>
  </si>
  <si>
    <t>poprawka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</si>
</sst>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 Unicode MS"/>
      <family val="2"/>
    </font>
    <font>
      <b/>
      <sz val="12"/>
      <name val="Calibri"/>
      <family val="2"/>
      <scheme val="minor"/>
    </font>
    <font>
      <sz val="12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7" fillId="0" borderId="0" xfId="0" applyFont="1" applyFill="1"/>
    <xf numFmtId="0" fontId="0" fillId="0" borderId="5" xfId="0" applyBorder="1"/>
    <xf numFmtId="0" fontId="0" fillId="4" borderId="5" xfId="0" applyFill="1" applyBorder="1"/>
    <xf numFmtId="0" fontId="0" fillId="0" borderId="5" xfId="0" applyFill="1" applyBorder="1"/>
    <xf numFmtId="0" fontId="7" fillId="0" borderId="5" xfId="0" applyFont="1" applyFill="1" applyBorder="1"/>
    <xf numFmtId="0" fontId="0" fillId="0" borderId="5" xfId="0" applyFont="1" applyFill="1" applyBorder="1"/>
    <xf numFmtId="0" fontId="7" fillId="0" borderId="5" xfId="0" applyFont="1" applyBorder="1"/>
    <xf numFmtId="0" fontId="0" fillId="0" borderId="7" xfId="0" applyBorder="1"/>
    <xf numFmtId="0" fontId="0" fillId="0" borderId="8" xfId="0" applyBorder="1"/>
    <xf numFmtId="0" fontId="0" fillId="4" borderId="8" xfId="0" applyFill="1" applyBorder="1"/>
    <xf numFmtId="0" fontId="0" fillId="0" borderId="8" xfId="0" applyFill="1" applyBorder="1"/>
    <xf numFmtId="0" fontId="0" fillId="0" borderId="10" xfId="0" applyBorder="1"/>
    <xf numFmtId="0" fontId="7" fillId="0" borderId="10" xfId="0" applyFont="1" applyFill="1" applyBorder="1"/>
    <xf numFmtId="0" fontId="0" fillId="0" borderId="10" xfId="0" applyFill="1" applyBorder="1"/>
    <xf numFmtId="0" fontId="0" fillId="0" borderId="12" xfId="0" applyBorder="1"/>
    <xf numFmtId="0" fontId="0" fillId="0" borderId="13" xfId="0" applyBorder="1"/>
    <xf numFmtId="0" fontId="0" fillId="4" borderId="13" xfId="0" applyFill="1" applyBorder="1"/>
    <xf numFmtId="0" fontId="0" fillId="0" borderId="13" xfId="0" applyFill="1" applyBorder="1"/>
    <xf numFmtId="0" fontId="0" fillId="0" borderId="13" xfId="0" applyFont="1" applyFill="1" applyBorder="1"/>
    <xf numFmtId="0" fontId="5" fillId="0" borderId="15" xfId="0" applyFont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7" fillId="0" borderId="18" xfId="0" applyFont="1" applyFill="1" applyBorder="1"/>
    <xf numFmtId="0" fontId="0" fillId="0" borderId="18" xfId="0" applyFill="1" applyBorder="1"/>
    <xf numFmtId="0" fontId="8" fillId="0" borderId="18" xfId="0" applyFont="1" applyBorder="1"/>
    <xf numFmtId="0" fontId="0" fillId="0" borderId="19" xfId="0" applyBorder="1"/>
    <xf numFmtId="0" fontId="5" fillId="0" borderId="2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2" fontId="5" fillId="5" borderId="9" xfId="0" applyNumberFormat="1" applyFont="1" applyFill="1" applyBorder="1" applyAlignment="1">
      <alignment horizontal="center"/>
    </xf>
    <xf numFmtId="2" fontId="5" fillId="5" borderId="11" xfId="0" applyNumberFormat="1" applyFont="1" applyFill="1" applyBorder="1" applyAlignment="1">
      <alignment horizontal="center"/>
    </xf>
    <xf numFmtId="2" fontId="9" fillId="5" borderId="11" xfId="0" applyNumberFormat="1" applyFont="1" applyFill="1" applyBorder="1" applyAlignment="1">
      <alignment horizontal="center"/>
    </xf>
    <xf numFmtId="2" fontId="5" fillId="5" borderId="14" xfId="0" applyNumberFormat="1" applyFont="1" applyFill="1" applyBorder="1" applyAlignment="1">
      <alignment horizontal="center"/>
    </xf>
    <xf numFmtId="0" fontId="0" fillId="6" borderId="5" xfId="0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7" fillId="0" borderId="0" xfId="0" applyFont="1"/>
    <xf numFmtId="0" fontId="10" fillId="0" borderId="24" xfId="0" applyFont="1" applyBorder="1"/>
    <xf numFmtId="0" fontId="10" fillId="0" borderId="0" xfId="0" applyFont="1"/>
    <xf numFmtId="0" fontId="10" fillId="4" borderId="3" xfId="0" applyFont="1" applyFill="1" applyBorder="1"/>
    <xf numFmtId="0" fontId="10" fillId="7" borderId="3" xfId="0" applyFont="1" applyFill="1" applyBorder="1"/>
  </cellXfs>
  <cellStyles count="13">
    <cellStyle name="Hiperłącze" xfId="1" builtinId="8" hidden="1"/>
    <cellStyle name="Hiperłącze" xfId="3" builtinId="8" hidden="1"/>
    <cellStyle name="Hiperłącze" xfId="5" builtinId="8" hidden="1"/>
    <cellStyle name="Hiperłącze" xfId="7" builtinId="8" hidden="1"/>
    <cellStyle name="Hiperłącze" xfId="9" builtinId="8" hidden="1"/>
    <cellStyle name="Hiperłącze" xfId="11" builtinId="8" hidden="1"/>
    <cellStyle name="Normalny" xfId="0" builtinId="0"/>
    <cellStyle name="Odwiedzone hiperłącze" xfId="2" builtinId="9" hidden="1"/>
    <cellStyle name="Odwiedzone hiperłącze" xfId="4" builtinId="9" hidden="1"/>
    <cellStyle name="Odwiedzone hiperłącze" xfId="6" builtinId="9" hidden="1"/>
    <cellStyle name="Odwiedzone hiperłącze" xfId="8" builtinId="9" hidden="1"/>
    <cellStyle name="Odwiedzone hiperłącze" xfId="10" builtinId="9" hidden="1"/>
    <cellStyle name="Odwiedzone hiperłącze" xfId="1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workbookViewId="0">
      <selection activeCell="O34" sqref="O34"/>
    </sheetView>
  </sheetViews>
  <sheetFormatPr baseColWidth="10" defaultRowHeight="16" x14ac:dyDescent="0.2"/>
  <cols>
    <col min="13" max="13" width="14.1640625" bestFit="1" customWidth="1"/>
  </cols>
  <sheetData>
    <row r="1" spans="1:13" ht="17" thickBot="1" x14ac:dyDescent="0.25">
      <c r="B1" s="43" t="s">
        <v>7</v>
      </c>
      <c r="C1" s="44"/>
      <c r="D1" s="44"/>
      <c r="E1" s="45"/>
      <c r="F1" s="43" t="s">
        <v>16</v>
      </c>
      <c r="G1" s="44"/>
      <c r="H1" s="44"/>
      <c r="I1" s="45"/>
    </row>
    <row r="2" spans="1:13" ht="17" thickBot="1" x14ac:dyDescent="0.25">
      <c r="A2" s="36" t="s">
        <v>3</v>
      </c>
      <c r="B2" s="35" t="s">
        <v>4</v>
      </c>
      <c r="C2" s="26" t="s">
        <v>5</v>
      </c>
      <c r="D2" s="26" t="s">
        <v>6</v>
      </c>
      <c r="E2" s="27" t="s">
        <v>2</v>
      </c>
      <c r="F2" s="46" t="s">
        <v>4</v>
      </c>
      <c r="G2" s="47" t="s">
        <v>5</v>
      </c>
      <c r="H2" s="47" t="s">
        <v>6</v>
      </c>
      <c r="I2" s="48" t="s">
        <v>2</v>
      </c>
      <c r="J2" s="28" t="s">
        <v>9</v>
      </c>
      <c r="K2" s="28" t="s">
        <v>10</v>
      </c>
      <c r="L2" s="28" t="s">
        <v>11</v>
      </c>
      <c r="M2" s="37" t="s">
        <v>12</v>
      </c>
    </row>
    <row r="3" spans="1:13" x14ac:dyDescent="0.2">
      <c r="A3" s="29">
        <v>141182</v>
      </c>
      <c r="B3" s="14">
        <v>17.25</v>
      </c>
      <c r="C3" s="15">
        <v>22</v>
      </c>
      <c r="D3" s="15">
        <f t="shared" ref="D3:D42" si="0">B3/C3*100</f>
        <v>78.409090909090907</v>
      </c>
      <c r="E3" s="16">
        <f>IF($D3&lt;=$B$58,$C$58,IF($D3&lt;=$B$57,$C$57,IF($D3&lt;=$B$56,$C$56,IF($D3&lt;=$B$55,$C$55,IF($D3&lt;=$B$54,$C$54,$C$53)))))</f>
        <v>4.5</v>
      </c>
      <c r="J3" s="17">
        <v>5</v>
      </c>
      <c r="K3" s="17">
        <v>5</v>
      </c>
      <c r="L3" s="15">
        <f>0.6*E3+0.3*J3+0.1*K3</f>
        <v>4.6999999999999993</v>
      </c>
      <c r="M3" s="38">
        <v>5</v>
      </c>
    </row>
    <row r="4" spans="1:13" x14ac:dyDescent="0.2">
      <c r="A4" s="30">
        <v>141078</v>
      </c>
      <c r="B4" s="18">
        <v>10</v>
      </c>
      <c r="C4" s="8">
        <v>22</v>
      </c>
      <c r="D4" s="8">
        <f t="shared" si="0"/>
        <v>45.454545454545453</v>
      </c>
      <c r="E4" s="9">
        <f t="shared" ref="E4:E42" si="1">IF($D4&lt;=$B$58,$C$58,IF($D4&lt;=$B$57,$C$57,IF($D4&lt;=$B$56,$C$56,IF($D4&lt;=$B$55,$C$55,IF($D4&lt;=$B$54,$C$54,$C$53)))))</f>
        <v>3</v>
      </c>
      <c r="J4" s="10">
        <v>5</v>
      </c>
      <c r="K4" s="10">
        <v>5</v>
      </c>
      <c r="L4" s="8">
        <f t="shared" ref="L4:L41" si="2">0.6*E4+0.3*J4+0.1*K4</f>
        <v>3.8</v>
      </c>
      <c r="M4" s="39" t="s">
        <v>14</v>
      </c>
    </row>
    <row r="5" spans="1:13" s="7" customFormat="1" x14ac:dyDescent="0.2">
      <c r="A5" s="31">
        <v>141192</v>
      </c>
      <c r="B5" s="19">
        <v>11</v>
      </c>
      <c r="C5" s="8">
        <v>22</v>
      </c>
      <c r="D5" s="11">
        <f t="shared" si="0"/>
        <v>50</v>
      </c>
      <c r="E5" s="9">
        <f t="shared" si="1"/>
        <v>3</v>
      </c>
      <c r="F5" s="49"/>
      <c r="G5" s="49"/>
      <c r="H5" s="49"/>
      <c r="I5" s="49"/>
      <c r="J5" s="11">
        <v>5</v>
      </c>
      <c r="K5" s="11">
        <v>5</v>
      </c>
      <c r="L5" s="8">
        <f t="shared" si="2"/>
        <v>3.8</v>
      </c>
      <c r="M5" s="40" t="s">
        <v>14</v>
      </c>
    </row>
    <row r="6" spans="1:13" x14ac:dyDescent="0.2">
      <c r="A6" s="30">
        <v>141302</v>
      </c>
      <c r="B6" s="18">
        <v>14</v>
      </c>
      <c r="C6" s="8">
        <v>22</v>
      </c>
      <c r="D6" s="8">
        <f t="shared" si="0"/>
        <v>63.636363636363633</v>
      </c>
      <c r="E6" s="9">
        <f t="shared" si="1"/>
        <v>4</v>
      </c>
      <c r="J6" s="10">
        <v>5</v>
      </c>
      <c r="K6" s="10">
        <v>5</v>
      </c>
      <c r="L6" s="8">
        <f t="shared" si="2"/>
        <v>4.4000000000000004</v>
      </c>
      <c r="M6" s="39">
        <v>4.5</v>
      </c>
    </row>
    <row r="7" spans="1:13" x14ac:dyDescent="0.2">
      <c r="A7" s="30">
        <v>140801</v>
      </c>
      <c r="B7" s="18">
        <v>8.25</v>
      </c>
      <c r="C7" s="8">
        <v>22</v>
      </c>
      <c r="D7" s="8">
        <f t="shared" si="0"/>
        <v>37.5</v>
      </c>
      <c r="E7" s="9">
        <f>IF($D7&lt;=$B$58,$C$58,IF($D7&lt;=$B$57,$C$57,IF($D7&lt;=$B$56,$C$56,IF($D7&lt;=$B$55,$C$55,IF($D7&lt;=$B$54,$C$54,$C$53)))))</f>
        <v>2</v>
      </c>
      <c r="J7" s="11">
        <v>5</v>
      </c>
      <c r="K7" s="10">
        <v>5</v>
      </c>
      <c r="L7" s="8">
        <f t="shared" si="2"/>
        <v>3.2</v>
      </c>
      <c r="M7" s="39" t="s">
        <v>15</v>
      </c>
    </row>
    <row r="8" spans="1:13" x14ac:dyDescent="0.2">
      <c r="A8" s="30">
        <v>141208</v>
      </c>
      <c r="B8" s="18">
        <v>16</v>
      </c>
      <c r="C8" s="8">
        <v>22</v>
      </c>
      <c r="D8" s="8">
        <f t="shared" si="0"/>
        <v>72.727272727272734</v>
      </c>
      <c r="E8" s="9">
        <f t="shared" si="1"/>
        <v>4.5</v>
      </c>
      <c r="J8" s="10">
        <v>5</v>
      </c>
      <c r="K8" s="10">
        <v>5</v>
      </c>
      <c r="L8" s="8">
        <f t="shared" si="2"/>
        <v>4.6999999999999993</v>
      </c>
      <c r="M8" s="39" t="s">
        <v>13</v>
      </c>
    </row>
    <row r="9" spans="1:13" x14ac:dyDescent="0.2">
      <c r="A9" s="30">
        <v>141185</v>
      </c>
      <c r="B9" s="18">
        <v>13.5</v>
      </c>
      <c r="C9" s="8">
        <v>22</v>
      </c>
      <c r="D9" s="8">
        <f t="shared" si="0"/>
        <v>61.363636363636367</v>
      </c>
      <c r="E9" s="9">
        <f t="shared" si="1"/>
        <v>4</v>
      </c>
      <c r="J9" s="10">
        <v>5</v>
      </c>
      <c r="K9" s="10">
        <v>5</v>
      </c>
      <c r="L9" s="8">
        <f t="shared" si="2"/>
        <v>4.4000000000000004</v>
      </c>
      <c r="M9" s="39">
        <v>4.5</v>
      </c>
    </row>
    <row r="10" spans="1:13" x14ac:dyDescent="0.2">
      <c r="A10" s="30">
        <v>141198</v>
      </c>
      <c r="B10" s="18">
        <v>9.5</v>
      </c>
      <c r="C10" s="8">
        <v>22</v>
      </c>
      <c r="D10" s="8">
        <f t="shared" si="0"/>
        <v>43.18181818181818</v>
      </c>
      <c r="E10" s="9">
        <f t="shared" si="1"/>
        <v>3</v>
      </c>
      <c r="J10" s="42">
        <v>2</v>
      </c>
      <c r="K10" s="10">
        <v>5</v>
      </c>
      <c r="L10" s="8">
        <f t="shared" si="2"/>
        <v>2.9</v>
      </c>
      <c r="M10" s="39" t="s">
        <v>15</v>
      </c>
    </row>
    <row r="11" spans="1:13" s="6" customFormat="1" x14ac:dyDescent="0.2">
      <c r="A11" s="32">
        <v>141197</v>
      </c>
      <c r="B11" s="20">
        <v>16.5</v>
      </c>
      <c r="C11" s="8">
        <v>22</v>
      </c>
      <c r="D11" s="12">
        <f t="shared" si="0"/>
        <v>75</v>
      </c>
      <c r="E11" s="9">
        <f t="shared" si="1"/>
        <v>4.5</v>
      </c>
      <c r="F11"/>
      <c r="G11"/>
      <c r="H11"/>
      <c r="I11"/>
      <c r="J11" s="12">
        <v>5</v>
      </c>
      <c r="K11" s="12">
        <v>5</v>
      </c>
      <c r="L11" s="8">
        <f t="shared" si="2"/>
        <v>4.6999999999999993</v>
      </c>
      <c r="M11" s="39">
        <v>5</v>
      </c>
    </row>
    <row r="12" spans="1:13" x14ac:dyDescent="0.2">
      <c r="A12" s="30">
        <v>141205</v>
      </c>
      <c r="B12" s="18">
        <v>10.5</v>
      </c>
      <c r="C12" s="8">
        <v>22</v>
      </c>
      <c r="D12" s="8">
        <f t="shared" si="0"/>
        <v>47.727272727272727</v>
      </c>
      <c r="E12" s="9">
        <f t="shared" si="1"/>
        <v>3</v>
      </c>
      <c r="J12" s="12">
        <v>5</v>
      </c>
      <c r="K12" s="12">
        <v>5</v>
      </c>
      <c r="L12" s="8">
        <f t="shared" si="2"/>
        <v>3.8</v>
      </c>
      <c r="M12" s="39">
        <v>4</v>
      </c>
    </row>
    <row r="13" spans="1:13" x14ac:dyDescent="0.2">
      <c r="A13" s="30">
        <v>141334</v>
      </c>
      <c r="B13" s="18">
        <v>12.5</v>
      </c>
      <c r="C13" s="8">
        <v>22</v>
      </c>
      <c r="D13" s="13">
        <f t="shared" si="0"/>
        <v>56.81818181818182</v>
      </c>
      <c r="E13" s="9">
        <f t="shared" si="1"/>
        <v>3.5</v>
      </c>
      <c r="J13" s="12">
        <v>5</v>
      </c>
      <c r="K13" s="12">
        <v>5</v>
      </c>
      <c r="L13" s="8">
        <f t="shared" si="2"/>
        <v>4.0999999999999996</v>
      </c>
      <c r="M13" s="39">
        <v>4</v>
      </c>
    </row>
    <row r="14" spans="1:13" s="6" customFormat="1" x14ac:dyDescent="0.2">
      <c r="A14" s="32">
        <v>141304</v>
      </c>
      <c r="B14" s="20">
        <v>11.25</v>
      </c>
      <c r="C14" s="8">
        <v>22</v>
      </c>
      <c r="D14" s="11">
        <f t="shared" si="0"/>
        <v>51.136363636363633</v>
      </c>
      <c r="E14" s="9">
        <f t="shared" si="1"/>
        <v>3.5</v>
      </c>
      <c r="F14"/>
      <c r="G14"/>
      <c r="H14"/>
      <c r="I14"/>
      <c r="J14" s="12">
        <v>5</v>
      </c>
      <c r="K14" s="12">
        <v>5</v>
      </c>
      <c r="L14" s="8">
        <f t="shared" si="2"/>
        <v>4.0999999999999996</v>
      </c>
      <c r="M14" s="39">
        <v>4</v>
      </c>
    </row>
    <row r="15" spans="1:13" ht="17" thickBot="1" x14ac:dyDescent="0.25">
      <c r="A15" s="30">
        <v>141276</v>
      </c>
      <c r="B15" s="18">
        <v>12.25</v>
      </c>
      <c r="C15" s="8">
        <v>22</v>
      </c>
      <c r="D15" s="8">
        <f t="shared" si="0"/>
        <v>55.68181818181818</v>
      </c>
      <c r="E15" s="9">
        <f t="shared" si="1"/>
        <v>3.5</v>
      </c>
      <c r="J15" s="12">
        <v>5</v>
      </c>
      <c r="K15" s="12">
        <v>5</v>
      </c>
      <c r="L15" s="8">
        <f t="shared" si="2"/>
        <v>4.0999999999999996</v>
      </c>
      <c r="M15" s="39">
        <v>4</v>
      </c>
    </row>
    <row r="16" spans="1:13" x14ac:dyDescent="0.2">
      <c r="A16" s="30">
        <v>141322</v>
      </c>
      <c r="B16" s="18">
        <v>3.5</v>
      </c>
      <c r="C16" s="8">
        <v>22</v>
      </c>
      <c r="D16" s="8">
        <f t="shared" si="0"/>
        <v>15.909090909090908</v>
      </c>
      <c r="E16" s="9">
        <f t="shared" si="1"/>
        <v>2</v>
      </c>
      <c r="F16" s="50">
        <v>3.25</v>
      </c>
      <c r="G16" s="51">
        <v>3.5</v>
      </c>
      <c r="H16" s="51">
        <f t="shared" ref="H16" si="3">F16/G16*100</f>
        <v>92.857142857142861</v>
      </c>
      <c r="I16" s="52">
        <f>IF($H16&lt;=$B$58,$C$58,IF($H16&lt;=$B$57,$C$57,IF($H16&lt;=$B$56,$C$56,IF($H16&lt;=$B$55,$C$55,IF($H16&lt;=$B$54,$C$54,$C$53)))))</f>
        <v>5</v>
      </c>
      <c r="J16" s="12">
        <v>5</v>
      </c>
      <c r="K16" s="12">
        <v>5</v>
      </c>
      <c r="L16" s="8">
        <f>0.6*((E16+I16)/2)+0.3*J16+0.1*K16</f>
        <v>4.0999999999999996</v>
      </c>
      <c r="M16" s="39">
        <v>4</v>
      </c>
    </row>
    <row r="17" spans="1:13" x14ac:dyDescent="0.2">
      <c r="A17" s="30">
        <v>141291</v>
      </c>
      <c r="B17" s="18">
        <v>16</v>
      </c>
      <c r="C17" s="8">
        <v>22</v>
      </c>
      <c r="D17" s="8">
        <f t="shared" si="0"/>
        <v>72.727272727272734</v>
      </c>
      <c r="E17" s="9">
        <f t="shared" si="1"/>
        <v>4.5</v>
      </c>
      <c r="J17" s="12">
        <v>5</v>
      </c>
      <c r="K17" s="12">
        <v>5</v>
      </c>
      <c r="L17" s="8">
        <f t="shared" si="2"/>
        <v>4.6999999999999993</v>
      </c>
      <c r="M17" s="39">
        <v>5</v>
      </c>
    </row>
    <row r="18" spans="1:13" s="6" customFormat="1" x14ac:dyDescent="0.2">
      <c r="A18" s="32">
        <v>141324</v>
      </c>
      <c r="B18" s="20">
        <v>18</v>
      </c>
      <c r="C18" s="8">
        <v>22</v>
      </c>
      <c r="D18" s="12">
        <f t="shared" si="0"/>
        <v>81.818181818181827</v>
      </c>
      <c r="E18" s="9">
        <f t="shared" si="1"/>
        <v>5</v>
      </c>
      <c r="F18"/>
      <c r="G18"/>
      <c r="H18"/>
      <c r="I18"/>
      <c r="J18" s="12">
        <v>5</v>
      </c>
      <c r="K18" s="12">
        <v>5</v>
      </c>
      <c r="L18" s="8">
        <f t="shared" si="2"/>
        <v>5</v>
      </c>
      <c r="M18" s="39">
        <v>5</v>
      </c>
    </row>
    <row r="19" spans="1:13" x14ac:dyDescent="0.2">
      <c r="A19" s="30">
        <v>141295</v>
      </c>
      <c r="B19" s="18">
        <v>15.5</v>
      </c>
      <c r="C19" s="8">
        <v>22</v>
      </c>
      <c r="D19" s="8">
        <f t="shared" si="0"/>
        <v>70.454545454545453</v>
      </c>
      <c r="E19" s="9">
        <f t="shared" si="1"/>
        <v>4.5</v>
      </c>
      <c r="J19" s="12">
        <v>5</v>
      </c>
      <c r="K19" s="12">
        <v>5</v>
      </c>
      <c r="L19" s="8">
        <f t="shared" si="2"/>
        <v>4.6999999999999993</v>
      </c>
      <c r="M19" s="39">
        <v>5</v>
      </c>
    </row>
    <row r="20" spans="1:13" s="7" customFormat="1" x14ac:dyDescent="0.2">
      <c r="A20" s="31">
        <v>141293</v>
      </c>
      <c r="B20" s="19">
        <v>20</v>
      </c>
      <c r="C20" s="8">
        <v>22</v>
      </c>
      <c r="D20" s="11">
        <f t="shared" si="0"/>
        <v>90.909090909090907</v>
      </c>
      <c r="E20" s="9">
        <f t="shared" si="1"/>
        <v>5</v>
      </c>
      <c r="F20" s="49"/>
      <c r="G20" s="49"/>
      <c r="H20" s="49"/>
      <c r="I20" s="49"/>
      <c r="J20" s="11">
        <v>5</v>
      </c>
      <c r="K20" s="11">
        <v>5</v>
      </c>
      <c r="L20" s="8">
        <f t="shared" si="2"/>
        <v>5</v>
      </c>
      <c r="M20" s="40" t="s">
        <v>13</v>
      </c>
    </row>
    <row r="21" spans="1:13" x14ac:dyDescent="0.2">
      <c r="A21" s="30">
        <v>141314</v>
      </c>
      <c r="B21" s="18">
        <v>19</v>
      </c>
      <c r="C21" s="8">
        <v>22</v>
      </c>
      <c r="D21" s="8">
        <f t="shared" si="0"/>
        <v>86.36363636363636</v>
      </c>
      <c r="E21" s="9">
        <f t="shared" si="1"/>
        <v>5</v>
      </c>
      <c r="J21" s="12">
        <v>5</v>
      </c>
      <c r="K21" s="12">
        <v>5</v>
      </c>
      <c r="L21" s="8">
        <f t="shared" si="2"/>
        <v>5</v>
      </c>
      <c r="M21" s="39" t="s">
        <v>13</v>
      </c>
    </row>
    <row r="22" spans="1:13" x14ac:dyDescent="0.2">
      <c r="A22" s="30">
        <v>141284</v>
      </c>
      <c r="B22" s="18">
        <v>17</v>
      </c>
      <c r="C22" s="8">
        <v>22</v>
      </c>
      <c r="D22" s="8">
        <f t="shared" si="0"/>
        <v>77.272727272727266</v>
      </c>
      <c r="E22" s="9">
        <f t="shared" si="1"/>
        <v>4.5</v>
      </c>
      <c r="J22" s="11">
        <v>5</v>
      </c>
      <c r="K22" s="12">
        <v>5</v>
      </c>
      <c r="L22" s="8">
        <f t="shared" si="2"/>
        <v>4.6999999999999993</v>
      </c>
      <c r="M22" s="39" t="s">
        <v>13</v>
      </c>
    </row>
    <row r="23" spans="1:13" s="6" customFormat="1" x14ac:dyDescent="0.2">
      <c r="A23" s="32">
        <v>141337</v>
      </c>
      <c r="B23" s="20">
        <v>12.5</v>
      </c>
      <c r="C23" s="8">
        <v>22</v>
      </c>
      <c r="D23" s="10">
        <f t="shared" si="0"/>
        <v>56.81818181818182</v>
      </c>
      <c r="E23" s="9">
        <f t="shared" si="1"/>
        <v>3.5</v>
      </c>
      <c r="F23"/>
      <c r="G23"/>
      <c r="H23"/>
      <c r="I23"/>
      <c r="J23" s="12">
        <v>5</v>
      </c>
      <c r="K23" s="12">
        <v>5</v>
      </c>
      <c r="L23" s="8">
        <f t="shared" si="2"/>
        <v>4.0999999999999996</v>
      </c>
      <c r="M23" s="39">
        <v>4</v>
      </c>
    </row>
    <row r="24" spans="1:13" x14ac:dyDescent="0.2">
      <c r="A24" s="30">
        <v>141281</v>
      </c>
      <c r="B24" s="18">
        <v>8.75</v>
      </c>
      <c r="C24" s="8">
        <v>22</v>
      </c>
      <c r="D24" s="8">
        <f t="shared" si="0"/>
        <v>39.772727272727273</v>
      </c>
      <c r="E24" s="9">
        <f t="shared" si="1"/>
        <v>3</v>
      </c>
      <c r="J24" s="12">
        <v>5</v>
      </c>
      <c r="K24" s="12">
        <v>5</v>
      </c>
      <c r="L24" s="8">
        <f t="shared" si="2"/>
        <v>3.8</v>
      </c>
      <c r="M24" s="39">
        <v>4</v>
      </c>
    </row>
    <row r="25" spans="1:13" s="6" customFormat="1" ht="17" x14ac:dyDescent="0.25">
      <c r="A25" s="33">
        <v>140810</v>
      </c>
      <c r="B25" s="20">
        <v>15</v>
      </c>
      <c r="C25" s="8">
        <v>22</v>
      </c>
      <c r="D25" s="10">
        <f t="shared" si="0"/>
        <v>68.181818181818173</v>
      </c>
      <c r="E25" s="9">
        <f t="shared" si="1"/>
        <v>4</v>
      </c>
      <c r="F25"/>
      <c r="G25"/>
      <c r="H25"/>
      <c r="I25"/>
      <c r="J25" s="12">
        <v>5</v>
      </c>
      <c r="K25" s="12">
        <v>5</v>
      </c>
      <c r="L25" s="8">
        <f t="shared" si="2"/>
        <v>4.4000000000000004</v>
      </c>
      <c r="M25" s="39">
        <v>4.5</v>
      </c>
    </row>
    <row r="26" spans="1:13" s="6" customFormat="1" x14ac:dyDescent="0.2">
      <c r="A26" s="32">
        <v>141218</v>
      </c>
      <c r="B26" s="20">
        <v>16</v>
      </c>
      <c r="C26" s="8">
        <v>22</v>
      </c>
      <c r="D26" s="10">
        <f t="shared" si="0"/>
        <v>72.727272727272734</v>
      </c>
      <c r="E26" s="9">
        <f t="shared" si="1"/>
        <v>4.5</v>
      </c>
      <c r="F26"/>
      <c r="G26"/>
      <c r="H26"/>
      <c r="I26"/>
      <c r="J26" s="12">
        <v>5</v>
      </c>
      <c r="K26" s="12">
        <v>5</v>
      </c>
      <c r="L26" s="8">
        <f t="shared" si="2"/>
        <v>4.6999999999999993</v>
      </c>
      <c r="M26" s="39" t="s">
        <v>13</v>
      </c>
    </row>
    <row r="27" spans="1:13" s="6" customFormat="1" ht="17" thickBot="1" x14ac:dyDescent="0.25">
      <c r="A27" s="32">
        <v>141275</v>
      </c>
      <c r="B27" s="20">
        <v>18</v>
      </c>
      <c r="C27" s="8">
        <v>22</v>
      </c>
      <c r="D27" s="10">
        <f t="shared" si="0"/>
        <v>81.818181818181827</v>
      </c>
      <c r="E27" s="9">
        <f t="shared" si="1"/>
        <v>5</v>
      </c>
      <c r="F27"/>
      <c r="G27"/>
      <c r="H27"/>
      <c r="I27"/>
      <c r="J27" s="12">
        <v>5</v>
      </c>
      <c r="K27" s="12">
        <v>5</v>
      </c>
      <c r="L27" s="8">
        <f t="shared" si="2"/>
        <v>5</v>
      </c>
      <c r="M27" s="39">
        <v>5</v>
      </c>
    </row>
    <row r="28" spans="1:13" s="6" customFormat="1" x14ac:dyDescent="0.2">
      <c r="A28" s="32">
        <v>139952</v>
      </c>
      <c r="B28" s="20">
        <v>7</v>
      </c>
      <c r="C28" s="8">
        <v>22</v>
      </c>
      <c r="D28" s="10">
        <f t="shared" si="0"/>
        <v>31.818181818181817</v>
      </c>
      <c r="E28" s="9">
        <f t="shared" si="1"/>
        <v>2</v>
      </c>
      <c r="F28" s="50">
        <v>2.25</v>
      </c>
      <c r="G28" s="51">
        <v>3.5</v>
      </c>
      <c r="H28" s="51">
        <f t="shared" ref="H28" si="4">F28/G28*100</f>
        <v>64.285714285714292</v>
      </c>
      <c r="I28" s="52">
        <f>IF($H28&lt;=$B$58,$C$58,IF($H28&lt;=$B$57,$C$57,IF($H28&lt;=$B$56,$C$56,IF($H28&lt;=$B$55,$C$55,IF($H28&lt;=$B$54,$C$54,$C$53)))))</f>
        <v>4</v>
      </c>
      <c r="J28" s="12">
        <v>5</v>
      </c>
      <c r="K28" s="12">
        <v>5</v>
      </c>
      <c r="L28" s="8">
        <f>0.6*((E28+I28)/2)+0.3*J28+0.1*K28</f>
        <v>3.8</v>
      </c>
      <c r="M28" s="39">
        <v>4</v>
      </c>
    </row>
    <row r="29" spans="1:13" x14ac:dyDescent="0.2">
      <c r="A29" s="30">
        <v>141266</v>
      </c>
      <c r="B29" s="18">
        <v>13</v>
      </c>
      <c r="C29" s="8">
        <v>22</v>
      </c>
      <c r="D29" s="8">
        <f t="shared" si="0"/>
        <v>59.090909090909093</v>
      </c>
      <c r="E29" s="9">
        <f t="shared" si="1"/>
        <v>3.5</v>
      </c>
      <c r="J29" s="12">
        <v>5</v>
      </c>
      <c r="K29" s="12">
        <v>5</v>
      </c>
      <c r="L29" s="8">
        <f t="shared" si="2"/>
        <v>4.0999999999999996</v>
      </c>
      <c r="M29" s="39">
        <v>4</v>
      </c>
    </row>
    <row r="30" spans="1:13" s="6" customFormat="1" ht="17" thickBot="1" x14ac:dyDescent="0.25">
      <c r="A30" s="32">
        <v>139056</v>
      </c>
      <c r="B30" s="20">
        <v>16.5</v>
      </c>
      <c r="C30" s="8">
        <v>22</v>
      </c>
      <c r="D30" s="10">
        <f t="shared" si="0"/>
        <v>75</v>
      </c>
      <c r="E30" s="9">
        <f t="shared" si="1"/>
        <v>4.5</v>
      </c>
      <c r="F30"/>
      <c r="G30"/>
      <c r="H30"/>
      <c r="I30"/>
      <c r="J30" s="10">
        <v>5</v>
      </c>
      <c r="K30" s="12">
        <v>5</v>
      </c>
      <c r="L30" s="8">
        <f t="shared" si="2"/>
        <v>4.6999999999999993</v>
      </c>
      <c r="M30" s="39">
        <v>5</v>
      </c>
    </row>
    <row r="31" spans="1:13" ht="17" thickBot="1" x14ac:dyDescent="0.25">
      <c r="A31" s="30">
        <v>141196</v>
      </c>
      <c r="B31" s="18">
        <v>2</v>
      </c>
      <c r="C31" s="8">
        <v>22</v>
      </c>
      <c r="D31" s="8">
        <f t="shared" si="0"/>
        <v>9.0909090909090917</v>
      </c>
      <c r="E31" s="9">
        <f t="shared" si="1"/>
        <v>2</v>
      </c>
      <c r="F31" s="50">
        <v>3.25</v>
      </c>
      <c r="G31" s="51">
        <v>3.5</v>
      </c>
      <c r="H31" s="51">
        <f t="shared" ref="H31:H32" si="5">F31/G31*100</f>
        <v>92.857142857142861</v>
      </c>
      <c r="I31" s="52">
        <f>IF($H31&lt;=$B$58,$C$58,IF($H31&lt;=$B$57,$C$57,IF($H31&lt;=$B$56,$C$56,IF($H31&lt;=$B$55,$C$55,IF($H31&lt;=$B$54,$C$54,$C$53)))))</f>
        <v>5</v>
      </c>
      <c r="J31" s="10">
        <v>5</v>
      </c>
      <c r="K31" s="12">
        <v>5</v>
      </c>
      <c r="L31" s="8">
        <f>0.6*((E31+I31)/2)+0.3*J31+0.1*K31</f>
        <v>4.0999999999999996</v>
      </c>
      <c r="M31" s="39">
        <v>4</v>
      </c>
    </row>
    <row r="32" spans="1:13" x14ac:dyDescent="0.2">
      <c r="A32" s="30">
        <v>141234</v>
      </c>
      <c r="B32" s="18">
        <v>5</v>
      </c>
      <c r="C32" s="8">
        <v>22</v>
      </c>
      <c r="D32" s="8">
        <f t="shared" si="0"/>
        <v>22.727272727272727</v>
      </c>
      <c r="E32" s="9">
        <f t="shared" si="1"/>
        <v>2</v>
      </c>
      <c r="F32" s="50">
        <v>3.25</v>
      </c>
      <c r="G32" s="51">
        <v>3.5</v>
      </c>
      <c r="H32" s="51">
        <f t="shared" si="5"/>
        <v>92.857142857142861</v>
      </c>
      <c r="I32" s="52">
        <f>IF($H32&lt;=$B$58,$C$58,IF($H32&lt;=$B$57,$C$57,IF($H32&lt;=$B$56,$C$56,IF($H32&lt;=$B$55,$C$55,IF($H32&lt;=$B$54,$C$54,$C$53)))))</f>
        <v>5</v>
      </c>
      <c r="J32" s="10">
        <v>3</v>
      </c>
      <c r="K32" s="12">
        <v>5</v>
      </c>
      <c r="L32" s="8">
        <f>0.6*((E32+I32)/2)+0.3*J32+0.1*K32</f>
        <v>3.5</v>
      </c>
      <c r="M32" s="39">
        <v>3.5</v>
      </c>
    </row>
    <row r="33" spans="1:13" x14ac:dyDescent="0.2">
      <c r="A33" s="30" t="s">
        <v>8</v>
      </c>
      <c r="B33" s="18">
        <v>10.25</v>
      </c>
      <c r="C33" s="8">
        <v>22</v>
      </c>
      <c r="D33" s="8">
        <f t="shared" si="0"/>
        <v>46.590909090909086</v>
      </c>
      <c r="E33" s="9">
        <f t="shared" si="1"/>
        <v>3</v>
      </c>
      <c r="J33" s="10">
        <v>5</v>
      </c>
      <c r="K33" s="12">
        <v>5</v>
      </c>
      <c r="L33" s="8">
        <f t="shared" si="2"/>
        <v>3.8</v>
      </c>
      <c r="M33" s="39" t="s">
        <v>14</v>
      </c>
    </row>
    <row r="34" spans="1:13" ht="17" thickBot="1" x14ac:dyDescent="0.25">
      <c r="A34" s="30">
        <v>141213</v>
      </c>
      <c r="B34" s="18">
        <v>14.25</v>
      </c>
      <c r="C34" s="8">
        <v>22</v>
      </c>
      <c r="D34" s="8">
        <f t="shared" si="0"/>
        <v>64.772727272727266</v>
      </c>
      <c r="E34" s="9">
        <f t="shared" si="1"/>
        <v>4</v>
      </c>
      <c r="J34" s="10">
        <v>5</v>
      </c>
      <c r="K34" s="12">
        <v>5</v>
      </c>
      <c r="L34" s="8">
        <f t="shared" si="2"/>
        <v>4.4000000000000004</v>
      </c>
      <c r="M34" s="39">
        <v>4.5</v>
      </c>
    </row>
    <row r="35" spans="1:13" x14ac:dyDescent="0.2">
      <c r="A35" s="30">
        <v>141202</v>
      </c>
      <c r="B35" s="18">
        <v>6.5</v>
      </c>
      <c r="C35" s="8">
        <v>22</v>
      </c>
      <c r="D35" s="8">
        <f t="shared" si="0"/>
        <v>29.545454545454547</v>
      </c>
      <c r="E35" s="9">
        <f t="shared" si="1"/>
        <v>2</v>
      </c>
      <c r="F35" s="50">
        <v>3.5</v>
      </c>
      <c r="G35" s="51">
        <v>3.5</v>
      </c>
      <c r="H35" s="51">
        <v>92.857142899999999</v>
      </c>
      <c r="I35" s="53">
        <v>5</v>
      </c>
      <c r="J35" s="10">
        <v>5</v>
      </c>
      <c r="K35" s="12">
        <v>5</v>
      </c>
      <c r="L35" s="8">
        <f>0.6*((E35+I35)/2)+0.3*J35+0.1*K35</f>
        <v>4.0999999999999996</v>
      </c>
      <c r="M35" s="39">
        <v>4</v>
      </c>
    </row>
    <row r="36" spans="1:13" x14ac:dyDescent="0.2">
      <c r="A36" s="30">
        <v>141207</v>
      </c>
      <c r="B36" s="18">
        <v>8</v>
      </c>
      <c r="C36" s="8">
        <v>22</v>
      </c>
      <c r="D36" s="8">
        <f t="shared" si="0"/>
        <v>36.363636363636367</v>
      </c>
      <c r="E36" s="9">
        <f t="shared" si="1"/>
        <v>2</v>
      </c>
      <c r="J36" s="10">
        <v>5</v>
      </c>
      <c r="K36" s="12">
        <v>5</v>
      </c>
      <c r="L36" s="8">
        <f t="shared" si="2"/>
        <v>3.2</v>
      </c>
      <c r="M36" s="39" t="s">
        <v>15</v>
      </c>
    </row>
    <row r="37" spans="1:13" x14ac:dyDescent="0.2">
      <c r="A37" s="30">
        <v>141119</v>
      </c>
      <c r="B37" s="18">
        <v>11.75</v>
      </c>
      <c r="C37" s="8">
        <v>22</v>
      </c>
      <c r="D37" s="8">
        <f t="shared" si="0"/>
        <v>53.409090909090907</v>
      </c>
      <c r="E37" s="9">
        <f t="shared" si="1"/>
        <v>3.5</v>
      </c>
      <c r="J37" s="10">
        <v>5</v>
      </c>
      <c r="K37" s="12">
        <v>5</v>
      </c>
      <c r="L37" s="8">
        <f t="shared" si="2"/>
        <v>4.0999999999999996</v>
      </c>
      <c r="M37" s="39">
        <v>4</v>
      </c>
    </row>
    <row r="38" spans="1:13" x14ac:dyDescent="0.2">
      <c r="A38" s="30">
        <v>141105</v>
      </c>
      <c r="B38" s="18">
        <v>17</v>
      </c>
      <c r="C38" s="8">
        <v>22</v>
      </c>
      <c r="D38" s="8">
        <f t="shared" si="0"/>
        <v>77.272727272727266</v>
      </c>
      <c r="E38" s="9">
        <f t="shared" si="1"/>
        <v>4.5</v>
      </c>
      <c r="J38" s="10">
        <v>5</v>
      </c>
      <c r="K38" s="12">
        <v>5</v>
      </c>
      <c r="L38" s="8">
        <f t="shared" si="2"/>
        <v>4.6999999999999993</v>
      </c>
      <c r="M38" s="39">
        <v>5</v>
      </c>
    </row>
    <row r="39" spans="1:13" x14ac:dyDescent="0.2">
      <c r="A39" s="30">
        <v>141024</v>
      </c>
      <c r="B39" s="18">
        <v>10.75</v>
      </c>
      <c r="C39" s="8">
        <v>22</v>
      </c>
      <c r="D39" s="8">
        <f t="shared" si="0"/>
        <v>48.863636363636367</v>
      </c>
      <c r="E39" s="9">
        <f t="shared" si="1"/>
        <v>3</v>
      </c>
      <c r="J39" s="10">
        <v>5</v>
      </c>
      <c r="K39" s="12">
        <v>5</v>
      </c>
      <c r="L39" s="8">
        <f t="shared" si="2"/>
        <v>3.8</v>
      </c>
      <c r="M39" s="39">
        <v>4</v>
      </c>
    </row>
    <row r="40" spans="1:13" x14ac:dyDescent="0.2">
      <c r="A40" s="30">
        <v>141338</v>
      </c>
      <c r="B40" s="18">
        <v>17.850000000000001</v>
      </c>
      <c r="C40" s="8">
        <v>22</v>
      </c>
      <c r="D40" s="13">
        <f t="shared" si="0"/>
        <v>81.13636363636364</v>
      </c>
      <c r="E40" s="9">
        <f t="shared" si="1"/>
        <v>5</v>
      </c>
      <c r="J40" s="10">
        <v>5</v>
      </c>
      <c r="K40" s="12">
        <v>5</v>
      </c>
      <c r="L40" s="8">
        <f t="shared" si="2"/>
        <v>5</v>
      </c>
      <c r="M40" s="39">
        <v>5</v>
      </c>
    </row>
    <row r="41" spans="1:13" ht="17" thickBot="1" x14ac:dyDescent="0.25">
      <c r="A41" s="34">
        <v>141298</v>
      </c>
      <c r="B41" s="21">
        <v>12.25</v>
      </c>
      <c r="C41" s="22">
        <v>22</v>
      </c>
      <c r="D41" s="22">
        <f t="shared" si="0"/>
        <v>55.68181818181818</v>
      </c>
      <c r="E41" s="23">
        <f t="shared" si="1"/>
        <v>3.5</v>
      </c>
      <c r="J41" s="24">
        <v>5</v>
      </c>
      <c r="K41" s="25">
        <v>5</v>
      </c>
      <c r="L41" s="22">
        <f t="shared" si="2"/>
        <v>4.0999999999999996</v>
      </c>
      <c r="M41" s="41">
        <v>4</v>
      </c>
    </row>
    <row r="42" spans="1:13" ht="17" thickBot="1" x14ac:dyDescent="0.25">
      <c r="A42" s="50">
        <v>140801</v>
      </c>
      <c r="B42" s="50">
        <v>3.25</v>
      </c>
      <c r="C42" s="51">
        <v>3.5</v>
      </c>
      <c r="D42" s="51">
        <f t="shared" si="0"/>
        <v>92.857142857142861</v>
      </c>
      <c r="E42" s="52">
        <f t="shared" si="1"/>
        <v>5</v>
      </c>
      <c r="J42" s="24">
        <v>5</v>
      </c>
      <c r="K42" s="25">
        <v>5</v>
      </c>
      <c r="L42" s="22">
        <f t="shared" ref="L42" si="6">0.6*E42+0.3*J42+0.1*K42</f>
        <v>5</v>
      </c>
      <c r="M42" s="41">
        <v>5</v>
      </c>
    </row>
    <row r="43" spans="1:13" x14ac:dyDescent="0.2">
      <c r="A43" s="4"/>
      <c r="B43" s="4"/>
      <c r="C43" s="4"/>
      <c r="D43" s="4"/>
      <c r="E43" s="5"/>
      <c r="F43" s="5"/>
      <c r="G43" s="5"/>
      <c r="H43" s="5"/>
      <c r="I43" s="5"/>
    </row>
    <row r="44" spans="1:13" x14ac:dyDescent="0.2">
      <c r="A44" s="4"/>
      <c r="B44" s="4"/>
      <c r="C44" s="4"/>
      <c r="D44" s="4"/>
      <c r="E44" s="5"/>
      <c r="F44" s="5"/>
      <c r="G44" s="5"/>
      <c r="H44" s="5"/>
      <c r="I44" s="5"/>
    </row>
    <row r="45" spans="1:13" x14ac:dyDescent="0.2">
      <c r="A45" s="4"/>
      <c r="B45" s="4"/>
      <c r="C45" s="4"/>
      <c r="D45" s="4"/>
      <c r="E45" s="5"/>
      <c r="F45" s="5"/>
      <c r="G45" s="5"/>
      <c r="H45" s="5"/>
      <c r="I45" s="5"/>
    </row>
    <row r="46" spans="1:13" x14ac:dyDescent="0.2">
      <c r="A46" s="4"/>
      <c r="B46" s="4"/>
      <c r="C46" s="4"/>
      <c r="D46" s="4"/>
      <c r="E46" s="5"/>
      <c r="F46" s="5"/>
      <c r="G46" s="5"/>
      <c r="H46" s="5"/>
      <c r="I46" s="5"/>
    </row>
    <row r="47" spans="1:13" x14ac:dyDescent="0.2">
      <c r="A47" s="4"/>
      <c r="B47" s="4"/>
      <c r="C47" s="4"/>
      <c r="D47" s="4"/>
      <c r="E47" s="5"/>
      <c r="F47" s="5"/>
      <c r="G47" s="5"/>
      <c r="H47" s="5"/>
      <c r="I47" s="5"/>
    </row>
    <row r="48" spans="1:13" x14ac:dyDescent="0.2">
      <c r="A48" s="4"/>
      <c r="B48" s="4"/>
      <c r="C48" s="4"/>
      <c r="D48" s="4"/>
      <c r="E48" s="5"/>
      <c r="F48" s="5"/>
      <c r="G48" s="5"/>
      <c r="H48" s="5"/>
      <c r="I48" s="5"/>
    </row>
    <row r="51" spans="1:3" ht="17" thickBot="1" x14ac:dyDescent="0.25"/>
    <row r="52" spans="1:3" ht="17" thickBot="1" x14ac:dyDescent="0.25">
      <c r="A52" s="1" t="s">
        <v>0</v>
      </c>
      <c r="B52" s="1" t="s">
        <v>1</v>
      </c>
      <c r="C52" s="1" t="s">
        <v>2</v>
      </c>
    </row>
    <row r="53" spans="1:3" ht="17" thickBot="1" x14ac:dyDescent="0.25">
      <c r="A53" s="2">
        <v>81</v>
      </c>
      <c r="B53" s="2">
        <v>100</v>
      </c>
      <c r="C53" s="2">
        <v>5</v>
      </c>
    </row>
    <row r="54" spans="1:3" ht="17" thickBot="1" x14ac:dyDescent="0.25">
      <c r="A54" s="3">
        <v>71</v>
      </c>
      <c r="B54" s="3">
        <v>80</v>
      </c>
      <c r="C54" s="3">
        <v>4.5</v>
      </c>
    </row>
    <row r="55" spans="1:3" ht="17" thickBot="1" x14ac:dyDescent="0.25">
      <c r="A55" s="2">
        <v>61</v>
      </c>
      <c r="B55" s="2">
        <v>70</v>
      </c>
      <c r="C55" s="2">
        <v>4</v>
      </c>
    </row>
    <row r="56" spans="1:3" ht="17" thickBot="1" x14ac:dyDescent="0.25">
      <c r="A56" s="3">
        <v>51</v>
      </c>
      <c r="B56" s="3">
        <v>60</v>
      </c>
      <c r="C56" s="3">
        <v>3.5</v>
      </c>
    </row>
    <row r="57" spans="1:3" ht="17" thickBot="1" x14ac:dyDescent="0.25">
      <c r="A57" s="2">
        <v>40</v>
      </c>
      <c r="B57" s="2">
        <v>50</v>
      </c>
      <c r="C57" s="2">
        <v>3</v>
      </c>
    </row>
    <row r="58" spans="1:3" ht="17" thickBot="1" x14ac:dyDescent="0.25">
      <c r="A58" s="3">
        <v>0</v>
      </c>
      <c r="B58" s="3">
        <v>39</v>
      </c>
      <c r="C58" s="3">
        <v>2</v>
      </c>
    </row>
  </sheetData>
  <mergeCells count="2">
    <mergeCell ref="B1:E1"/>
    <mergeCell ref="F1:I1"/>
  </mergeCells>
  <phoneticPr fontId="6" type="noConversion"/>
  <pageMargins left="0.75" right="0.75" top="1" bottom="1" header="0.5" footer="0.5"/>
  <pageSetup paperSize="9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kolokwium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Użytkownik pakietu Microsoft Office</cp:lastModifiedBy>
  <cp:lastPrinted>2019-06-26T16:02:22Z</cp:lastPrinted>
  <dcterms:created xsi:type="dcterms:W3CDTF">2015-06-15T12:09:33Z</dcterms:created>
  <dcterms:modified xsi:type="dcterms:W3CDTF">2019-09-29T18:14:34Z</dcterms:modified>
</cp:coreProperties>
</file>