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0"/>
  </bookViews>
  <sheets>
    <sheet name="Arkusz1" sheetId="1" r:id="rId1"/>
  </sheets>
  <definedNames/>
  <calcPr fullCalcOnLoad="1"/>
</workbook>
</file>

<file path=xl/comments1.xml><?xml version="1.0" encoding="utf-8"?>
<comments xmlns="http://schemas.openxmlformats.org/spreadsheetml/2006/main">
  <authors>
    <author>Politechnika Poznańska</author>
  </authors>
  <commentList>
    <comment ref="I51" authorId="0">
      <text>
        <r>
          <rPr>
            <b/>
            <sz val="8"/>
            <rFont val="Tahoma"/>
            <family val="0"/>
          </rPr>
          <t>Politechnika Poznańska:</t>
        </r>
        <r>
          <rPr>
            <sz val="8"/>
            <rFont val="Tahoma"/>
            <family val="0"/>
          </rPr>
          <t xml:space="preserve">
Innymi słowy, jaki jest najmniejszy poziom istotności, przy którym zaobserwowana wartość statystyki testowej prowadzi do odrzucenia hipotezy zerowej.</t>
        </r>
      </text>
    </comment>
    <comment ref="J31" authorId="0">
      <text>
        <r>
          <rPr>
            <b/>
            <sz val="8"/>
            <rFont val="Tahoma"/>
            <family val="0"/>
          </rPr>
          <t>Politechnika Poznańska:</t>
        </r>
        <r>
          <rPr>
            <sz val="8"/>
            <rFont val="Tahoma"/>
            <family val="0"/>
          </rPr>
          <t xml:space="preserve">
Można przyjąć dowolny, w tym przypadku 0.05, w zależności od poziomu istotności można hipotezę odrzucić lub nie!!!
</t>
        </r>
      </text>
    </comment>
    <comment ref="I44" authorId="0">
      <text>
        <r>
          <rPr>
            <b/>
            <sz val="8"/>
            <rFont val="Tahoma"/>
            <family val="0"/>
          </rPr>
          <t>Politechnika Poznańska:</t>
        </r>
        <r>
          <rPr>
            <sz val="8"/>
            <rFont val="Tahoma"/>
            <family val="0"/>
          </rPr>
          <t xml:space="preserve">
Innymi słowy, jaki jest najmniejszy poziom istotności, przy którym zaobserwowana wartość statystyki testowej prowadzi do odrzucenia hipotezy zerowej.
</t>
        </r>
      </text>
    </comment>
  </commentList>
</comments>
</file>

<file path=xl/sharedStrings.xml><?xml version="1.0" encoding="utf-8"?>
<sst xmlns="http://schemas.openxmlformats.org/spreadsheetml/2006/main" count="53" uniqueCount="47">
  <si>
    <t>Hipoteza zerowa</t>
  </si>
  <si>
    <t>Hipoteza alternatywna</t>
  </si>
  <si>
    <t>Liczność próby</t>
  </si>
  <si>
    <t>Średnia próby</t>
  </si>
  <si>
    <t>Odch. standardowe</t>
  </si>
  <si>
    <t>Stopnie swobody</t>
  </si>
  <si>
    <t>Średnia</t>
  </si>
  <si>
    <t>Wariancja</t>
  </si>
  <si>
    <t>Obserwacje</t>
  </si>
  <si>
    <t>Różnica średnich wg hipotezy</t>
  </si>
  <si>
    <t>df</t>
  </si>
  <si>
    <t>t Stat</t>
  </si>
  <si>
    <t>P(T&lt;=t) jednostronny</t>
  </si>
  <si>
    <t>Test T jednostronny</t>
  </si>
  <si>
    <t>P(T&lt;=t) dwustronny</t>
  </si>
  <si>
    <t>Test t dwustronny</t>
  </si>
  <si>
    <t>Dlaczego?</t>
  </si>
  <si>
    <t>u2 - u1 &gt; 0</t>
  </si>
  <si>
    <t>Zinterpretuj hipotezy:</t>
  </si>
  <si>
    <t>Odrzucić hipotezę zerową w przypadku testu jednostronnego (zapisać odpowiednią formułę)?</t>
  </si>
  <si>
    <t>u2 - u1 = 0</t>
  </si>
  <si>
    <t>Hipotezy</t>
  </si>
  <si>
    <t>Sieć telezakupów Home Shopping Network Inc. jest pionierem idei bezpośredniej sprzedaży produktów za pomocą telewizji kablowej. Mając dostęp do ogłoszeń przez prawie 24 godziny na dobę, widzowie mogą w każdej chwili zamawiać produkty przez telefon. Przed rozszerzeniem zakresu swoich usług dyrekcja sieci chciała sprawdzić, czy ta metoda bezpośredniej sprzedaży powiększy przeciętnie łączną wielkość sprzedaży. Do przeprowadzenia testu wybrano losową próbę 16 widzów. Każdy z nich miał zanotowaną sumę pieniędzy, jaką wydał na zakupy w ciągu wakacji poprzedniego roku. W następnym roku wybranym do próby osobom udostępniono sieć kablową i proszone je o zanotowanie wielkości zakupów w trakcie tegorocznych wakacji. Ułożone w pary wyniki znajdują się w arkuszu. Obserwując te dane dyrekcja chciała sprawdzić, czy ich nowy rodzaj usług zwiększa łączną wielkość sprzedaży.</t>
  </si>
  <si>
    <t>Łączne zakupy 16 telewidzów przed i po wprowadzeniu telezakupów</t>
  </si>
  <si>
    <t>Nabywca</t>
  </si>
  <si>
    <t>Zakupy zaszłoroczne</t>
  </si>
  <si>
    <t>Zakupy tegoroczne</t>
  </si>
  <si>
    <t>Różnica (D-C!!!)</t>
  </si>
  <si>
    <t>H0 - nowy rodzaj usług nie zwiększa łącznej wielkości sprzedaży; H1 - zwiększa łączną sprzedaż</t>
  </si>
  <si>
    <t>Zakupy w tym roku</t>
  </si>
  <si>
    <t>Zakupy sprzed roku</t>
  </si>
  <si>
    <t xml:space="preserve">Wartość wyliczona statystyki </t>
  </si>
  <si>
    <t>p-wartość = 0.016 &lt; 0.05</t>
  </si>
  <si>
    <t>Test t: z dwiema próbami dla średnich</t>
  </si>
  <si>
    <t>Korelacja Pearsona</t>
  </si>
  <si>
    <t>Test jednostronny na różnicę między średnimi w sparowanych populacjach przy jednakowej wariancji.</t>
  </si>
  <si>
    <t xml:space="preserve">Wykorzystanie funkcji testowych </t>
  </si>
  <si>
    <t>Wartość testu wyliczona za pomoca funkcji testowej</t>
  </si>
  <si>
    <t>Oblicz wartość statystyki znając p-wartość dla testu jednostronego</t>
  </si>
  <si>
    <t xml:space="preserve">p-wartość dla testu jednostronnego </t>
  </si>
  <si>
    <t xml:space="preserve">Oblicz wartość statystyki znając p-wartość dla testu jednostronnego </t>
  </si>
  <si>
    <t xml:space="preserve">Wykorzystanie pakietu analiza danych </t>
  </si>
  <si>
    <t>Podstawowe statystyki dla dwóch prób</t>
  </si>
  <si>
    <t>Obliczenie statystyki ze wzoru oraz wykorzystanie rozkładów w Excelu</t>
  </si>
  <si>
    <t>Średnia różnic</t>
  </si>
  <si>
    <t>Odchylenie standardowe różnic</t>
  </si>
  <si>
    <t>Przyjęty poziom istotności</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</si>
</sst>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000"/>
    <numFmt numFmtId="168" formatCode="0.000"/>
    <numFmt numFmtId="169" formatCode="0.00000000000000"/>
  </numFmts>
  <fonts count="44">
    <font>
      <sz val="10"/>
      <name val="Arial CE"/>
      <family val="0"/>
    </font>
    <font>
      <i/>
      <sz val="10"/>
      <name val="Arial CE"/>
      <family val="0"/>
    </font>
    <font>
      <u val="single"/>
      <sz val="10"/>
      <color indexed="12"/>
      <name val="Arial CE"/>
      <family val="0"/>
    </font>
    <font>
      <u val="single"/>
      <sz val="10"/>
      <color indexed="36"/>
      <name val="Arial CE"/>
      <family val="0"/>
    </font>
    <font>
      <b/>
      <sz val="10"/>
      <name val="Arial CE"/>
      <family val="2"/>
    </font>
    <font>
      <b/>
      <sz val="10"/>
      <name val="Arial"/>
      <family val="0"/>
    </font>
    <font>
      <sz val="8"/>
      <name val="Tahoma"/>
      <family val="0"/>
    </font>
    <font>
      <b/>
      <sz val="8"/>
      <name val="Tahoma"/>
      <family val="0"/>
    </font>
    <font>
      <b/>
      <sz val="14"/>
      <name val="Arial CE"/>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80">
    <xf numFmtId="0" fontId="0" fillId="0" borderId="0" xfId="0" applyAlignment="1">
      <alignment/>
    </xf>
    <xf numFmtId="0" fontId="4" fillId="33" borderId="10" xfId="0" applyFont="1" applyFill="1" applyBorder="1" applyAlignment="1">
      <alignment horizontal="left" vertical="top" wrapText="1"/>
    </xf>
    <xf numFmtId="0" fontId="4" fillId="34" borderId="10" xfId="0" applyFont="1" applyFill="1" applyBorder="1" applyAlignment="1">
      <alignment horizontal="left" vertical="top" wrapText="1"/>
    </xf>
    <xf numFmtId="0" fontId="0" fillId="0" borderId="0" xfId="0" applyAlignment="1">
      <alignment horizontal="left" vertical="top"/>
    </xf>
    <xf numFmtId="2" fontId="0" fillId="0" borderId="0" xfId="0" applyNumberFormat="1" applyAlignment="1">
      <alignment horizontal="left" vertical="top"/>
    </xf>
    <xf numFmtId="0" fontId="1" fillId="0" borderId="0" xfId="0" applyFont="1" applyFill="1" applyBorder="1" applyAlignment="1">
      <alignment horizontal="left" vertical="top"/>
    </xf>
    <xf numFmtId="2" fontId="0" fillId="0" borderId="0" xfId="0" applyNumberFormat="1" applyFill="1" applyBorder="1" applyAlignment="1">
      <alignment horizontal="left" vertical="top"/>
    </xf>
    <xf numFmtId="0" fontId="0" fillId="0" borderId="0" xfId="0" applyFill="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33" borderId="10" xfId="0" applyFill="1" applyBorder="1" applyAlignment="1" quotePrefix="1">
      <alignment horizontal="left" vertical="top"/>
    </xf>
    <xf numFmtId="0" fontId="0" fillId="33" borderId="10" xfId="0" applyFill="1" applyBorder="1" applyAlignment="1">
      <alignment horizontal="left" vertical="top"/>
    </xf>
    <xf numFmtId="168" fontId="0" fillId="33" borderId="10" xfId="0" applyNumberFormat="1" applyFill="1" applyBorder="1" applyAlignment="1">
      <alignment horizontal="left" vertical="top"/>
    </xf>
    <xf numFmtId="2" fontId="0" fillId="33" borderId="10" xfId="0" applyNumberFormat="1" applyFill="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1" fontId="0" fillId="33" borderId="10" xfId="0" applyNumberFormat="1"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wrapText="1"/>
    </xf>
    <xf numFmtId="0" fontId="0" fillId="0" borderId="0" xfId="0" applyBorder="1" applyAlignment="1">
      <alignment horizontal="left" vertical="top" wrapText="1"/>
    </xf>
    <xf numFmtId="169" fontId="0" fillId="0" borderId="0" xfId="0" applyNumberFormat="1" applyBorder="1" applyAlignment="1">
      <alignment horizontal="left" vertical="top"/>
    </xf>
    <xf numFmtId="2" fontId="0" fillId="0" borderId="0" xfId="0" applyNumberFormat="1" applyBorder="1" applyAlignment="1">
      <alignment horizontal="left" vertical="top"/>
    </xf>
    <xf numFmtId="0" fontId="4" fillId="33" borderId="10" xfId="0" applyFont="1" applyFill="1" applyBorder="1" applyAlignment="1">
      <alignment horizontal="left" vertical="top"/>
    </xf>
    <xf numFmtId="2" fontId="0" fillId="33" borderId="10" xfId="0" applyNumberFormat="1" applyFill="1" applyBorder="1" applyAlignment="1">
      <alignment horizontal="left" vertical="top" wrapText="1"/>
    </xf>
    <xf numFmtId="168" fontId="0" fillId="33" borderId="10" xfId="0" applyNumberFormat="1" applyFill="1" applyBorder="1" applyAlignment="1">
      <alignment horizontal="left" vertical="top" wrapText="1"/>
    </xf>
    <xf numFmtId="0" fontId="1" fillId="33" borderId="17" xfId="0" applyFont="1" applyFill="1" applyBorder="1" applyAlignment="1">
      <alignment horizontal="center"/>
    </xf>
    <xf numFmtId="0" fontId="0" fillId="33" borderId="0" xfId="0" applyFill="1" applyBorder="1" applyAlignment="1">
      <alignment/>
    </xf>
    <xf numFmtId="0" fontId="4" fillId="34" borderId="10" xfId="0" applyFont="1" applyFill="1" applyBorder="1" applyAlignment="1">
      <alignment horizontal="left" vertical="top" wrapText="1" shrinkToFit="1"/>
    </xf>
    <xf numFmtId="0" fontId="4" fillId="34" borderId="18" xfId="0" applyFont="1" applyFill="1" applyBorder="1" applyAlignment="1">
      <alignment horizontal="left" vertical="top" wrapText="1"/>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0" xfId="0" applyFill="1" applyBorder="1" applyAlignment="1">
      <alignment/>
    </xf>
    <xf numFmtId="0" fontId="0" fillId="33" borderId="23" xfId="0" applyFill="1" applyBorder="1" applyAlignment="1">
      <alignment/>
    </xf>
    <xf numFmtId="0" fontId="1" fillId="33" borderId="24" xfId="0" applyFont="1" applyFill="1" applyBorder="1" applyAlignment="1">
      <alignment horizontal="center"/>
    </xf>
    <xf numFmtId="0" fontId="1" fillId="33" borderId="25" xfId="0" applyFont="1" applyFill="1" applyBorder="1" applyAlignment="1">
      <alignment horizontal="center"/>
    </xf>
    <xf numFmtId="0" fontId="0" fillId="33" borderId="22" xfId="0" applyFill="1" applyBorder="1" applyAlignment="1">
      <alignment/>
    </xf>
    <xf numFmtId="0" fontId="0" fillId="33" borderId="23" xfId="0" applyFill="1" applyBorder="1" applyAlignment="1">
      <alignment/>
    </xf>
    <xf numFmtId="0" fontId="0" fillId="33" borderId="26" xfId="0" applyFill="1" applyBorder="1" applyAlignment="1">
      <alignment/>
    </xf>
    <xf numFmtId="0" fontId="0" fillId="33" borderId="27" xfId="0" applyFill="1" applyBorder="1" applyAlignment="1">
      <alignment/>
    </xf>
    <xf numFmtId="0" fontId="4" fillId="34" borderId="10" xfId="0" applyFont="1" applyFill="1" applyBorder="1" applyAlignment="1">
      <alignment horizontal="left" vertical="top"/>
    </xf>
    <xf numFmtId="2" fontId="4" fillId="0" borderId="0" xfId="0" applyNumberFormat="1" applyFont="1" applyAlignment="1">
      <alignment vertical="top" wrapText="1"/>
    </xf>
    <xf numFmtId="0" fontId="5" fillId="0" borderId="28" xfId="0" applyFont="1" applyBorder="1" applyAlignment="1">
      <alignment horizontal="left" vertical="top" wrapText="1"/>
    </xf>
    <xf numFmtId="0" fontId="4" fillId="0" borderId="0" xfId="0" applyFont="1" applyAlignment="1">
      <alignment horizontal="left" vertical="top" wrapText="1"/>
    </xf>
    <xf numFmtId="0" fontId="0" fillId="0" borderId="29" xfId="0" applyBorder="1" applyAlignment="1">
      <alignment horizontal="left" vertical="top"/>
    </xf>
    <xf numFmtId="0" fontId="0" fillId="0" borderId="10" xfId="0" applyBorder="1" applyAlignment="1">
      <alignment horizontal="left" vertical="top"/>
    </xf>
    <xf numFmtId="0" fontId="5" fillId="0" borderId="30" xfId="0" applyFont="1" applyBorder="1" applyAlignment="1">
      <alignment horizontal="left" vertical="top" wrapText="1"/>
    </xf>
    <xf numFmtId="0" fontId="4" fillId="0" borderId="31" xfId="0" applyFont="1" applyBorder="1" applyAlignment="1">
      <alignment horizontal="left" vertical="top" wrapText="1"/>
    </xf>
    <xf numFmtId="0" fontId="0" fillId="0" borderId="32" xfId="0" applyBorder="1" applyAlignment="1">
      <alignment horizontal="left" vertical="top"/>
    </xf>
    <xf numFmtId="0" fontId="4" fillId="0" borderId="33" xfId="0" applyFont="1" applyBorder="1" applyAlignment="1">
      <alignment horizontal="left" vertical="top" wrapText="1"/>
    </xf>
    <xf numFmtId="0" fontId="0" fillId="0" borderId="34" xfId="0" applyBorder="1" applyAlignment="1">
      <alignment horizontal="left" vertical="top"/>
    </xf>
    <xf numFmtId="0" fontId="0" fillId="0" borderId="35" xfId="0" applyBorder="1" applyAlignment="1">
      <alignment horizontal="left" vertical="top"/>
    </xf>
    <xf numFmtId="168" fontId="0" fillId="33" borderId="0" xfId="0" applyNumberFormat="1" applyFill="1" applyBorder="1" applyAlignment="1">
      <alignment/>
    </xf>
    <xf numFmtId="168" fontId="0" fillId="33" borderId="36" xfId="0" applyNumberFormat="1" applyFill="1" applyBorder="1" applyAlignment="1">
      <alignment/>
    </xf>
    <xf numFmtId="168" fontId="0" fillId="33" borderId="23" xfId="0" applyNumberFormat="1" applyFill="1" applyBorder="1" applyAlignment="1">
      <alignment/>
    </xf>
    <xf numFmtId="0" fontId="0" fillId="0" borderId="0" xfId="0" applyFill="1" applyBorder="1" applyAlignment="1">
      <alignment/>
    </xf>
    <xf numFmtId="0" fontId="0" fillId="0" borderId="0" xfId="0" applyBorder="1" applyAlignment="1">
      <alignment/>
    </xf>
    <xf numFmtId="0" fontId="1" fillId="0" borderId="0" xfId="0" applyFont="1" applyFill="1" applyBorder="1" applyAlignment="1">
      <alignment horizontal="center"/>
    </xf>
    <xf numFmtId="0" fontId="0" fillId="35" borderId="19" xfId="0" applyFill="1" applyBorder="1" applyAlignment="1">
      <alignment horizontal="left" vertical="top" wrapText="1"/>
    </xf>
    <xf numFmtId="0" fontId="0" fillId="35" borderId="20" xfId="0" applyFill="1" applyBorder="1" applyAlignment="1">
      <alignment horizontal="left" vertical="top" wrapText="1"/>
    </xf>
    <xf numFmtId="0" fontId="0" fillId="35" borderId="21" xfId="0" applyFill="1" applyBorder="1" applyAlignment="1">
      <alignment horizontal="left" vertical="top" wrapText="1"/>
    </xf>
    <xf numFmtId="0" fontId="0" fillId="35" borderId="22" xfId="0" applyFill="1" applyBorder="1" applyAlignment="1">
      <alignment horizontal="left" vertical="top" wrapText="1"/>
    </xf>
    <xf numFmtId="0" fontId="0" fillId="35" borderId="0" xfId="0" applyFill="1" applyBorder="1" applyAlignment="1">
      <alignment horizontal="left" vertical="top" wrapText="1"/>
    </xf>
    <xf numFmtId="0" fontId="0" fillId="35" borderId="23" xfId="0" applyFill="1" applyBorder="1" applyAlignment="1">
      <alignment horizontal="left" vertical="top" wrapText="1"/>
    </xf>
    <xf numFmtId="0" fontId="0" fillId="35" borderId="26" xfId="0" applyFill="1" applyBorder="1" applyAlignment="1">
      <alignment horizontal="left" vertical="top" wrapText="1"/>
    </xf>
    <xf numFmtId="0" fontId="0" fillId="35" borderId="36" xfId="0" applyFill="1" applyBorder="1" applyAlignment="1">
      <alignment horizontal="left" vertical="top" wrapText="1"/>
    </xf>
    <xf numFmtId="0" fontId="0" fillId="35" borderId="27" xfId="0" applyFill="1" applyBorder="1" applyAlignment="1">
      <alignment horizontal="left" vertical="top" wrapText="1"/>
    </xf>
    <xf numFmtId="0" fontId="4" fillId="33" borderId="37" xfId="0" applyFont="1" applyFill="1" applyBorder="1" applyAlignment="1">
      <alignment horizontal="left" vertical="top" wrapText="1"/>
    </xf>
    <xf numFmtId="0" fontId="4" fillId="33" borderId="38" xfId="0" applyFont="1" applyFill="1" applyBorder="1" applyAlignment="1">
      <alignment horizontal="left" vertical="top" wrapText="1"/>
    </xf>
    <xf numFmtId="0" fontId="0" fillId="33" borderId="19" xfId="0" applyFont="1" applyFill="1" applyBorder="1" applyAlignment="1">
      <alignment horizontal="left" vertical="top" wrapText="1"/>
    </xf>
    <xf numFmtId="0" fontId="0" fillId="33" borderId="21" xfId="0" applyFont="1" applyFill="1" applyBorder="1" applyAlignment="1">
      <alignment horizontal="left" vertical="top" wrapText="1"/>
    </xf>
    <xf numFmtId="0" fontId="0" fillId="33" borderId="22"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27" xfId="0" applyFont="1" applyFill="1" applyBorder="1" applyAlignment="1">
      <alignment horizontal="left" vertical="top" wrapText="1"/>
    </xf>
    <xf numFmtId="2" fontId="4" fillId="0" borderId="0" xfId="0" applyNumberFormat="1" applyFont="1" applyAlignment="1">
      <alignment vertical="top" wrapText="1"/>
    </xf>
    <xf numFmtId="0" fontId="8" fillId="34" borderId="0" xfId="0" applyFont="1" applyFill="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90"/>
  <sheetViews>
    <sheetView tabSelected="1" zoomScalePageLayoutView="0" workbookViewId="0" topLeftCell="A47">
      <selection activeCell="J51" sqref="J51"/>
    </sheetView>
  </sheetViews>
  <sheetFormatPr defaultColWidth="9.00390625" defaultRowHeight="12.75"/>
  <cols>
    <col min="1" max="1" width="8.75390625" style="3" customWidth="1"/>
    <col min="2" max="5" width="12.125" style="3" customWidth="1"/>
    <col min="6" max="6" width="14.75390625" style="3" customWidth="1"/>
    <col min="7" max="7" width="12.125" style="3" customWidth="1"/>
    <col min="8" max="8" width="8.75390625" style="3" customWidth="1"/>
    <col min="9" max="9" width="38.00390625" style="3" customWidth="1"/>
    <col min="10" max="11" width="20.625" style="3" customWidth="1"/>
    <col min="12" max="12" width="16.75390625" style="3" bestFit="1" customWidth="1"/>
    <col min="13" max="16384" width="9.125" style="3" customWidth="1"/>
  </cols>
  <sheetData>
    <row r="1" ht="12.75"/>
    <row r="2" spans="2:7" ht="12.75">
      <c r="B2" s="61" t="s">
        <v>22</v>
      </c>
      <c r="C2" s="62"/>
      <c r="D2" s="62"/>
      <c r="E2" s="62"/>
      <c r="F2" s="62"/>
      <c r="G2" s="63"/>
    </row>
    <row r="3" spans="2:7" ht="12.75">
      <c r="B3" s="64"/>
      <c r="C3" s="65"/>
      <c r="D3" s="65"/>
      <c r="E3" s="65"/>
      <c r="F3" s="65"/>
      <c r="G3" s="66"/>
    </row>
    <row r="4" spans="2:7" ht="12.75">
      <c r="B4" s="64"/>
      <c r="C4" s="65"/>
      <c r="D4" s="65"/>
      <c r="E4" s="65"/>
      <c r="F4" s="65"/>
      <c r="G4" s="66"/>
    </row>
    <row r="5" spans="2:7" ht="12.75">
      <c r="B5" s="64"/>
      <c r="C5" s="65"/>
      <c r="D5" s="65"/>
      <c r="E5" s="65"/>
      <c r="F5" s="65"/>
      <c r="G5" s="66"/>
    </row>
    <row r="6" spans="2:7" ht="12.75">
      <c r="B6" s="64"/>
      <c r="C6" s="65"/>
      <c r="D6" s="65"/>
      <c r="E6" s="65"/>
      <c r="F6" s="65"/>
      <c r="G6" s="66"/>
    </row>
    <row r="7" spans="2:7" ht="12.75">
      <c r="B7" s="64"/>
      <c r="C7" s="65"/>
      <c r="D7" s="65"/>
      <c r="E7" s="65"/>
      <c r="F7" s="65"/>
      <c r="G7" s="66"/>
    </row>
    <row r="8" spans="2:7" ht="12.75">
      <c r="B8" s="64"/>
      <c r="C8" s="65"/>
      <c r="D8" s="65"/>
      <c r="E8" s="65"/>
      <c r="F8" s="65"/>
      <c r="G8" s="66"/>
    </row>
    <row r="9" spans="2:7" ht="12.75">
      <c r="B9" s="64"/>
      <c r="C9" s="65"/>
      <c r="D9" s="65"/>
      <c r="E9" s="65"/>
      <c r="F9" s="65"/>
      <c r="G9" s="66"/>
    </row>
    <row r="10" spans="2:7" ht="12.75">
      <c r="B10" s="64"/>
      <c r="C10" s="65"/>
      <c r="D10" s="65"/>
      <c r="E10" s="65"/>
      <c r="F10" s="65"/>
      <c r="G10" s="66"/>
    </row>
    <row r="11" spans="2:7" ht="12.75">
      <c r="B11" s="64"/>
      <c r="C11" s="65"/>
      <c r="D11" s="65"/>
      <c r="E11" s="65"/>
      <c r="F11" s="65"/>
      <c r="G11" s="66"/>
    </row>
    <row r="12" spans="2:7" ht="12.75">
      <c r="B12" s="64"/>
      <c r="C12" s="65"/>
      <c r="D12" s="65"/>
      <c r="E12" s="65"/>
      <c r="F12" s="65"/>
      <c r="G12" s="66"/>
    </row>
    <row r="13" spans="2:7" ht="12.75">
      <c r="B13" s="67"/>
      <c r="C13" s="68"/>
      <c r="D13" s="68"/>
      <c r="E13" s="68"/>
      <c r="F13" s="68"/>
      <c r="G13" s="69"/>
    </row>
    <row r="14" ht="12.75"/>
    <row r="15" ht="12.75"/>
    <row r="16" spans="9:13" ht="12.75" hidden="1">
      <c r="I16" s="4"/>
      <c r="K16" s="4"/>
      <c r="M16" s="4"/>
    </row>
    <row r="17" spans="2:16" ht="41.25" customHeight="1" thickBot="1">
      <c r="B17" s="78" t="s">
        <v>23</v>
      </c>
      <c r="C17" s="78"/>
      <c r="D17" s="78"/>
      <c r="E17" s="44"/>
      <c r="F17" s="44"/>
      <c r="I17" s="79" t="s">
        <v>35</v>
      </c>
      <c r="J17" s="79"/>
      <c r="K17" s="79"/>
      <c r="M17" s="4"/>
      <c r="O17" s="5"/>
      <c r="P17" s="5"/>
    </row>
    <row r="18" spans="2:16" ht="26.25" customHeight="1" thickBot="1">
      <c r="B18" s="45" t="s">
        <v>24</v>
      </c>
      <c r="C18" s="49" t="s">
        <v>25</v>
      </c>
      <c r="D18" s="50" t="s">
        <v>26</v>
      </c>
      <c r="E18" s="46"/>
      <c r="F18" s="52" t="s">
        <v>27</v>
      </c>
      <c r="H18" s="19"/>
      <c r="J18" s="19"/>
      <c r="K18" s="19"/>
      <c r="L18" s="19"/>
      <c r="M18" s="4"/>
      <c r="O18" s="6"/>
      <c r="P18" s="7"/>
    </row>
    <row r="19" spans="2:16" ht="12.75">
      <c r="B19" s="8">
        <v>1</v>
      </c>
      <c r="C19" s="47">
        <v>334</v>
      </c>
      <c r="D19" s="9">
        <v>405</v>
      </c>
      <c r="F19" s="53">
        <f>D19-C19</f>
        <v>71</v>
      </c>
      <c r="H19" s="19"/>
      <c r="I19" s="43" t="s">
        <v>21</v>
      </c>
      <c r="J19" s="19"/>
      <c r="K19" s="19"/>
      <c r="L19" s="19"/>
      <c r="M19" s="4"/>
      <c r="O19" s="6"/>
      <c r="P19" s="7"/>
    </row>
    <row r="20" spans="2:16" ht="12.75">
      <c r="B20" s="10">
        <v>2</v>
      </c>
      <c r="C20" s="48">
        <v>150</v>
      </c>
      <c r="D20" s="11">
        <v>125</v>
      </c>
      <c r="F20" s="53">
        <f aca="true" t="shared" si="0" ref="F20:F34">D20-C20</f>
        <v>-25</v>
      </c>
      <c r="H20" s="19"/>
      <c r="I20" s="1" t="s">
        <v>0</v>
      </c>
      <c r="J20" s="13" t="s">
        <v>20</v>
      </c>
      <c r="K20" s="19"/>
      <c r="L20" s="19"/>
      <c r="M20" s="4"/>
      <c r="O20" s="6"/>
      <c r="P20" s="7"/>
    </row>
    <row r="21" spans="2:16" ht="12.75">
      <c r="B21" s="10">
        <v>3</v>
      </c>
      <c r="C21" s="48">
        <v>520</v>
      </c>
      <c r="D21" s="11">
        <v>540</v>
      </c>
      <c r="F21" s="53">
        <f t="shared" si="0"/>
        <v>20</v>
      </c>
      <c r="H21" s="19"/>
      <c r="I21" s="1" t="s">
        <v>1</v>
      </c>
      <c r="J21" s="13" t="s">
        <v>17</v>
      </c>
      <c r="K21" s="19"/>
      <c r="L21" s="19"/>
      <c r="M21" s="4"/>
      <c r="O21" s="6"/>
      <c r="P21" s="7"/>
    </row>
    <row r="22" spans="2:16" ht="12.75">
      <c r="B22" s="10">
        <v>4</v>
      </c>
      <c r="C22" s="48">
        <v>95</v>
      </c>
      <c r="D22" s="11">
        <v>100</v>
      </c>
      <c r="F22" s="53">
        <f t="shared" si="0"/>
        <v>5</v>
      </c>
      <c r="H22" s="19"/>
      <c r="I22" s="70" t="s">
        <v>18</v>
      </c>
      <c r="J22" s="71"/>
      <c r="K22" s="19"/>
      <c r="L22" s="19"/>
      <c r="M22" s="4"/>
      <c r="O22" s="6"/>
      <c r="P22" s="7"/>
    </row>
    <row r="23" spans="2:16" ht="12.75">
      <c r="B23" s="10">
        <v>5</v>
      </c>
      <c r="C23" s="48">
        <v>212</v>
      </c>
      <c r="D23" s="11">
        <v>200</v>
      </c>
      <c r="F23" s="53">
        <f t="shared" si="0"/>
        <v>-12</v>
      </c>
      <c r="H23" s="19"/>
      <c r="I23" s="72" t="s">
        <v>28</v>
      </c>
      <c r="J23" s="73"/>
      <c r="K23" s="19"/>
      <c r="L23" s="19"/>
      <c r="M23" s="4"/>
      <c r="O23" s="6"/>
      <c r="P23" s="7"/>
    </row>
    <row r="24" spans="2:16" ht="12.75">
      <c r="B24" s="10">
        <v>6</v>
      </c>
      <c r="C24" s="48">
        <v>30</v>
      </c>
      <c r="D24" s="11">
        <v>30</v>
      </c>
      <c r="F24" s="53">
        <f t="shared" si="0"/>
        <v>0</v>
      </c>
      <c r="H24" s="19"/>
      <c r="I24" s="74"/>
      <c r="J24" s="75"/>
      <c r="K24" s="19"/>
      <c r="L24" s="19"/>
      <c r="M24" s="4"/>
      <c r="O24" s="6"/>
      <c r="P24" s="7"/>
    </row>
    <row r="25" spans="2:16" ht="12.75">
      <c r="B25" s="10">
        <v>7</v>
      </c>
      <c r="C25" s="48">
        <v>1055</v>
      </c>
      <c r="D25" s="11">
        <v>1200</v>
      </c>
      <c r="F25" s="53">
        <f t="shared" si="0"/>
        <v>145</v>
      </c>
      <c r="H25" s="19"/>
      <c r="I25" s="74"/>
      <c r="J25" s="75"/>
      <c r="K25" s="19"/>
      <c r="L25" s="19"/>
      <c r="M25" s="4"/>
      <c r="O25" s="6"/>
      <c r="P25" s="7"/>
    </row>
    <row r="26" spans="2:16" ht="12.75">
      <c r="B26" s="10">
        <v>8</v>
      </c>
      <c r="C26" s="48">
        <v>300</v>
      </c>
      <c r="D26" s="11">
        <v>265</v>
      </c>
      <c r="F26" s="53">
        <f t="shared" si="0"/>
        <v>-35</v>
      </c>
      <c r="H26" s="19"/>
      <c r="I26" s="74"/>
      <c r="J26" s="75"/>
      <c r="K26" s="19"/>
      <c r="L26" s="19"/>
      <c r="M26" s="4"/>
      <c r="O26" s="7"/>
      <c r="P26" s="7"/>
    </row>
    <row r="27" spans="2:13" ht="12.75">
      <c r="B27" s="10">
        <v>9</v>
      </c>
      <c r="C27" s="48">
        <v>85</v>
      </c>
      <c r="D27" s="11">
        <v>90</v>
      </c>
      <c r="F27" s="53">
        <f t="shared" si="0"/>
        <v>5</v>
      </c>
      <c r="H27" s="19"/>
      <c r="I27" s="74"/>
      <c r="J27" s="75"/>
      <c r="K27" s="19"/>
      <c r="L27" s="19"/>
      <c r="M27" s="4"/>
    </row>
    <row r="28" spans="2:13" ht="12.75">
      <c r="B28" s="10">
        <v>10</v>
      </c>
      <c r="C28" s="48">
        <v>129</v>
      </c>
      <c r="D28" s="11">
        <v>206</v>
      </c>
      <c r="F28" s="53">
        <f t="shared" si="0"/>
        <v>77</v>
      </c>
      <c r="H28" s="19"/>
      <c r="I28" s="74"/>
      <c r="J28" s="75"/>
      <c r="K28" s="19"/>
      <c r="L28" s="19"/>
      <c r="M28" s="4"/>
    </row>
    <row r="29" spans="2:13" ht="12.75">
      <c r="B29" s="10">
        <v>11</v>
      </c>
      <c r="C29" s="48">
        <v>40</v>
      </c>
      <c r="D29" s="11">
        <v>18</v>
      </c>
      <c r="F29" s="53">
        <f t="shared" si="0"/>
        <v>-22</v>
      </c>
      <c r="H29" s="19"/>
      <c r="I29" s="76"/>
      <c r="J29" s="77"/>
      <c r="K29" s="19"/>
      <c r="L29" s="19"/>
      <c r="M29" s="4"/>
    </row>
    <row r="30" spans="2:13" ht="12.75">
      <c r="B30" s="10">
        <v>12</v>
      </c>
      <c r="C30" s="48">
        <v>440</v>
      </c>
      <c r="D30" s="11">
        <v>489</v>
      </c>
      <c r="F30" s="53">
        <f t="shared" si="0"/>
        <v>49</v>
      </c>
      <c r="H30" s="19"/>
      <c r="I30" s="20"/>
      <c r="J30" s="7"/>
      <c r="K30" s="19"/>
      <c r="L30" s="19"/>
      <c r="M30" s="4"/>
    </row>
    <row r="31" spans="2:12" ht="12.75">
      <c r="B31" s="10">
        <v>13</v>
      </c>
      <c r="C31" s="48">
        <v>610</v>
      </c>
      <c r="D31" s="11">
        <v>590</v>
      </c>
      <c r="F31" s="53">
        <f t="shared" si="0"/>
        <v>-20</v>
      </c>
      <c r="H31" s="19"/>
      <c r="I31" s="1" t="s">
        <v>46</v>
      </c>
      <c r="J31" s="12">
        <v>0.05</v>
      </c>
      <c r="K31" s="19"/>
      <c r="L31" s="19"/>
    </row>
    <row r="32" spans="2:12" ht="13.5" customHeight="1">
      <c r="B32" s="10">
        <v>14</v>
      </c>
      <c r="C32" s="48">
        <v>208</v>
      </c>
      <c r="D32" s="11">
        <v>310</v>
      </c>
      <c r="F32" s="53">
        <f t="shared" si="0"/>
        <v>102</v>
      </c>
      <c r="H32" s="19"/>
      <c r="I32" s="21"/>
      <c r="J32" s="19"/>
      <c r="K32" s="19"/>
      <c r="L32" s="19"/>
    </row>
    <row r="33" spans="2:12" ht="13.5" customHeight="1">
      <c r="B33" s="10">
        <v>15</v>
      </c>
      <c r="C33" s="48">
        <v>880</v>
      </c>
      <c r="D33" s="11">
        <v>995</v>
      </c>
      <c r="F33" s="53">
        <f t="shared" si="0"/>
        <v>115</v>
      </c>
      <c r="H33" s="19"/>
      <c r="I33" s="2" t="s">
        <v>42</v>
      </c>
      <c r="J33" s="24" t="s">
        <v>30</v>
      </c>
      <c r="K33" s="24" t="s">
        <v>29</v>
      </c>
      <c r="L33" s="19"/>
    </row>
    <row r="34" spans="2:12" ht="13.5" thickBot="1">
      <c r="B34" s="16">
        <v>16</v>
      </c>
      <c r="C34" s="51">
        <v>25</v>
      </c>
      <c r="D34" s="17">
        <v>75</v>
      </c>
      <c r="F34" s="54">
        <f t="shared" si="0"/>
        <v>50</v>
      </c>
      <c r="H34" s="19"/>
      <c r="I34" s="1" t="s">
        <v>2</v>
      </c>
      <c r="J34" s="13">
        <f>COUNT(C19:C34)</f>
        <v>16</v>
      </c>
      <c r="K34" s="13">
        <f>COUNT(D19:D34)</f>
        <v>16</v>
      </c>
      <c r="L34" s="19"/>
    </row>
    <row r="35" spans="2:12" ht="12.75">
      <c r="B35" s="4"/>
      <c r="H35" s="19"/>
      <c r="I35" s="1" t="s">
        <v>3</v>
      </c>
      <c r="J35" s="14">
        <f>AVERAGE(C19:C34)</f>
        <v>319.5625</v>
      </c>
      <c r="K35" s="14">
        <f>AVERAGE(D19:D34)</f>
        <v>352.375</v>
      </c>
      <c r="L35" s="19"/>
    </row>
    <row r="36" spans="2:12" ht="12.75">
      <c r="B36" s="4"/>
      <c r="H36" s="19"/>
      <c r="I36" s="1" t="s">
        <v>7</v>
      </c>
      <c r="J36" s="14">
        <f>VAR(C19:C34)</f>
        <v>95858.79583333334</v>
      </c>
      <c r="K36" s="14">
        <f>VAR(D19:D34)</f>
        <v>118367.71666666666</v>
      </c>
      <c r="L36" s="22"/>
    </row>
    <row r="37" spans="2:12" ht="12.75">
      <c r="B37" s="4"/>
      <c r="H37" s="19"/>
      <c r="I37" s="1" t="s">
        <v>4</v>
      </c>
      <c r="J37" s="15">
        <f>STDEV(C19:C34)</f>
        <v>309.61071659962505</v>
      </c>
      <c r="K37" s="15">
        <f>STDEV(D19:D34)</f>
        <v>344.0460967176734</v>
      </c>
      <c r="L37" s="19"/>
    </row>
    <row r="38" spans="2:12" ht="12.75">
      <c r="B38" s="4"/>
      <c r="H38" s="19"/>
      <c r="I38" s="21"/>
      <c r="J38" s="19"/>
      <c r="K38" s="19"/>
      <c r="L38" s="19"/>
    </row>
    <row r="39" spans="2:12" ht="25.5">
      <c r="B39" s="4"/>
      <c r="H39" s="19"/>
      <c r="I39" s="29" t="s">
        <v>43</v>
      </c>
      <c r="J39" s="19"/>
      <c r="K39" s="19"/>
      <c r="L39" s="19"/>
    </row>
    <row r="40" spans="2:12" ht="12.75">
      <c r="B40" s="4"/>
      <c r="H40" s="19"/>
      <c r="I40" s="1" t="s">
        <v>5</v>
      </c>
      <c r="J40" s="18">
        <f>J34-1</f>
        <v>15</v>
      </c>
      <c r="K40" s="19"/>
      <c r="L40" s="19"/>
    </row>
    <row r="41" spans="2:12" ht="12.75">
      <c r="B41" s="4"/>
      <c r="H41" s="19"/>
      <c r="I41" s="1" t="s">
        <v>44</v>
      </c>
      <c r="J41" s="14">
        <f>AVERAGE(F19:F34)</f>
        <v>32.8125</v>
      </c>
      <c r="K41" s="19"/>
      <c r="L41" s="19"/>
    </row>
    <row r="42" spans="2:12" ht="12.75">
      <c r="B42" s="4"/>
      <c r="H42" s="19"/>
      <c r="I42" s="1" t="s">
        <v>45</v>
      </c>
      <c r="J42" s="14">
        <f>STDEV(F19:F34)</f>
        <v>55.75328839330167</v>
      </c>
      <c r="K42" s="19"/>
      <c r="L42" s="19"/>
    </row>
    <row r="43" spans="2:12" ht="12.75">
      <c r="B43" s="4"/>
      <c r="H43" s="19"/>
      <c r="I43" s="1" t="s">
        <v>31</v>
      </c>
      <c r="J43" s="14">
        <f>J41/(J42/SQRT(J34))</f>
        <v>2.3541212327086463</v>
      </c>
      <c r="K43" s="19"/>
      <c r="L43" s="19"/>
    </row>
    <row r="44" spans="2:12" ht="12.75">
      <c r="B44" s="4"/>
      <c r="H44" s="19"/>
      <c r="I44" s="1" t="s">
        <v>39</v>
      </c>
      <c r="J44" s="14">
        <f>TDIST(J43,J40,1)</f>
        <v>0.016307882150083438</v>
      </c>
      <c r="K44" s="19"/>
      <c r="L44" s="19"/>
    </row>
    <row r="45" spans="2:12" ht="38.25">
      <c r="B45" s="4"/>
      <c r="H45" s="19"/>
      <c r="I45" s="1" t="s">
        <v>19</v>
      </c>
      <c r="J45" s="15" t="str">
        <f>IF(J44&lt;J31,"TAK","NIE")</f>
        <v>TAK</v>
      </c>
      <c r="K45" s="19"/>
      <c r="L45" s="19"/>
    </row>
    <row r="46" spans="2:12" ht="25.5">
      <c r="B46" s="4"/>
      <c r="H46" s="19"/>
      <c r="I46" s="1" t="s">
        <v>16</v>
      </c>
      <c r="J46" s="25" t="s">
        <v>32</v>
      </c>
      <c r="K46" s="19"/>
      <c r="L46" s="19"/>
    </row>
    <row r="47" spans="2:12" ht="25.5">
      <c r="B47" s="4"/>
      <c r="H47" s="19"/>
      <c r="I47" s="1" t="s">
        <v>38</v>
      </c>
      <c r="J47" s="26">
        <f>TINV(J44*2,J40)</f>
        <v>2.3541212327086463</v>
      </c>
      <c r="K47" s="19"/>
      <c r="L47" s="19"/>
    </row>
    <row r="48" spans="2:12" ht="12.75">
      <c r="B48" s="4"/>
      <c r="H48" s="19"/>
      <c r="I48" s="19"/>
      <c r="J48" s="19"/>
      <c r="K48" s="19"/>
      <c r="L48" s="19"/>
    </row>
    <row r="49" spans="2:10" ht="38.25" customHeight="1">
      <c r="B49" s="4"/>
      <c r="I49" s="23"/>
      <c r="J49" s="19"/>
    </row>
    <row r="50" spans="9:11" ht="12.75">
      <c r="I50" s="2" t="s">
        <v>36</v>
      </c>
      <c r="J50" s="19"/>
      <c r="K50" s="23"/>
    </row>
    <row r="51" spans="9:11" ht="25.5">
      <c r="I51" s="1" t="s">
        <v>37</v>
      </c>
      <c r="J51" s="14">
        <f>TTEST(C19:C34,D19:D34,1,1)</f>
        <v>0.01630788215008328</v>
      </c>
      <c r="K51" s="23"/>
    </row>
    <row r="52" spans="9:11" ht="38.25">
      <c r="I52" s="1" t="s">
        <v>19</v>
      </c>
      <c r="J52" s="15" t="str">
        <f>IF(J51&lt;J31,"TAK","NIE")</f>
        <v>TAK</v>
      </c>
      <c r="K52" s="23"/>
    </row>
    <row r="53" spans="9:11" ht="25.5">
      <c r="I53" s="1" t="s">
        <v>16</v>
      </c>
      <c r="J53" s="25" t="s">
        <v>32</v>
      </c>
      <c r="K53" s="23"/>
    </row>
    <row r="54" spans="9:11" ht="25.5">
      <c r="I54" s="1" t="s">
        <v>40</v>
      </c>
      <c r="J54" s="14">
        <f>TINV(J51*2,J40)</f>
        <v>2.3541212327086516</v>
      </c>
      <c r="K54" s="19"/>
    </row>
    <row r="55" spans="9:11" ht="12.75">
      <c r="I55" s="23"/>
      <c r="J55" s="19"/>
      <c r="K55" s="19"/>
    </row>
    <row r="56" spans="9:11" ht="12.75">
      <c r="I56" s="23"/>
      <c r="J56" s="19"/>
      <c r="K56" s="19"/>
    </row>
    <row r="57" spans="9:11" ht="12.75">
      <c r="I57" s="23"/>
      <c r="J57" s="19"/>
      <c r="K57" s="19"/>
    </row>
    <row r="58" spans="9:11" ht="12.75">
      <c r="I58" s="30" t="s">
        <v>41</v>
      </c>
      <c r="J58" s="19"/>
      <c r="K58" s="19"/>
    </row>
    <row r="59" spans="9:11" ht="12.75">
      <c r="I59" s="31" t="s">
        <v>33</v>
      </c>
      <c r="J59" s="32"/>
      <c r="K59" s="33"/>
    </row>
    <row r="60" spans="9:11" ht="13.5" thickBot="1">
      <c r="I60" s="34"/>
      <c r="J60" s="35"/>
      <c r="K60" s="36"/>
    </row>
    <row r="61" spans="9:11" ht="12.75">
      <c r="I61" s="37"/>
      <c r="J61" s="27" t="s">
        <v>26</v>
      </c>
      <c r="K61" s="38" t="s">
        <v>25</v>
      </c>
    </row>
    <row r="62" spans="9:11" ht="12.75">
      <c r="I62" s="39" t="s">
        <v>6</v>
      </c>
      <c r="J62" s="55">
        <v>352.375</v>
      </c>
      <c r="K62" s="57">
        <v>319.5625</v>
      </c>
    </row>
    <row r="63" spans="9:11" ht="12.75">
      <c r="I63" s="39" t="s">
        <v>7</v>
      </c>
      <c r="J63" s="55">
        <v>118367.71666666666</v>
      </c>
      <c r="K63" s="57">
        <v>95858.79583333334</v>
      </c>
    </row>
    <row r="64" spans="9:11" ht="12.75">
      <c r="I64" s="39" t="s">
        <v>8</v>
      </c>
      <c r="J64" s="28">
        <v>16</v>
      </c>
      <c r="K64" s="40">
        <v>16</v>
      </c>
    </row>
    <row r="65" spans="9:11" ht="12.75">
      <c r="I65" s="39" t="s">
        <v>34</v>
      </c>
      <c r="J65" s="55">
        <v>0.9909752755764304</v>
      </c>
      <c r="K65" s="40"/>
    </row>
    <row r="66" spans="9:11" ht="12.75">
      <c r="I66" s="39" t="s">
        <v>9</v>
      </c>
      <c r="J66" s="28">
        <v>0</v>
      </c>
      <c r="K66" s="40"/>
    </row>
    <row r="67" spans="9:11" ht="12.75">
      <c r="I67" s="39" t="s">
        <v>10</v>
      </c>
      <c r="J67" s="28">
        <v>15</v>
      </c>
      <c r="K67" s="40"/>
    </row>
    <row r="68" spans="9:11" ht="12.75">
      <c r="I68" s="39" t="s">
        <v>11</v>
      </c>
      <c r="J68" s="55">
        <v>2.3541212327086463</v>
      </c>
      <c r="K68" s="40"/>
    </row>
    <row r="69" spans="9:11" ht="12.75">
      <c r="I69" s="39" t="s">
        <v>12</v>
      </c>
      <c r="J69" s="55">
        <v>0.016307882150083438</v>
      </c>
      <c r="K69" s="40"/>
    </row>
    <row r="70" spans="9:11" ht="12.75">
      <c r="I70" s="39" t="s">
        <v>13</v>
      </c>
      <c r="J70" s="55">
        <v>1.7530510376673192</v>
      </c>
      <c r="K70" s="40"/>
    </row>
    <row r="71" spans="9:11" ht="12.75">
      <c r="I71" s="39" t="s">
        <v>14</v>
      </c>
      <c r="J71" s="55">
        <v>0.032615764300166876</v>
      </c>
      <c r="K71" s="40"/>
    </row>
    <row r="72" spans="9:11" ht="12.75">
      <c r="I72" s="41" t="s">
        <v>15</v>
      </c>
      <c r="J72" s="56">
        <v>2.131450855813455</v>
      </c>
      <c r="K72" s="42"/>
    </row>
    <row r="76" spans="9:11" ht="12.75">
      <c r="I76" s="59"/>
      <c r="J76" s="59"/>
      <c r="K76" s="59"/>
    </row>
    <row r="77" spans="9:11" ht="12.75">
      <c r="I77" s="59"/>
      <c r="J77" s="59"/>
      <c r="K77" s="59"/>
    </row>
    <row r="78" spans="9:11" ht="12.75">
      <c r="I78" s="60"/>
      <c r="J78" s="60"/>
      <c r="K78" s="60"/>
    </row>
    <row r="79" spans="9:11" ht="12.75">
      <c r="I79" s="58"/>
      <c r="J79" s="58"/>
      <c r="K79" s="58"/>
    </row>
    <row r="80" spans="9:11" ht="12.75">
      <c r="I80" s="58"/>
      <c r="J80" s="58"/>
      <c r="K80" s="58"/>
    </row>
    <row r="81" spans="9:11" ht="12.75">
      <c r="I81" s="58"/>
      <c r="J81" s="58"/>
      <c r="K81" s="58"/>
    </row>
    <row r="82" spans="9:11" ht="12.75">
      <c r="I82" s="58"/>
      <c r="J82" s="58"/>
      <c r="K82" s="58"/>
    </row>
    <row r="83" spans="9:11" ht="12.75">
      <c r="I83" s="58"/>
      <c r="J83" s="58"/>
      <c r="K83" s="58"/>
    </row>
    <row r="84" spans="9:11" ht="12.75">
      <c r="I84" s="58"/>
      <c r="J84" s="58"/>
      <c r="K84" s="58"/>
    </row>
    <row r="85" spans="9:11" ht="12.75">
      <c r="I85" s="58"/>
      <c r="J85" s="58"/>
      <c r="K85" s="58"/>
    </row>
    <row r="86" spans="9:11" ht="12.75">
      <c r="I86" s="58"/>
      <c r="J86" s="58"/>
      <c r="K86" s="58"/>
    </row>
    <row r="87" spans="9:11" ht="12.75">
      <c r="I87" s="58"/>
      <c r="J87" s="58"/>
      <c r="K87" s="58"/>
    </row>
    <row r="88" spans="9:11" ht="12.75">
      <c r="I88" s="58"/>
      <c r="J88" s="58"/>
      <c r="K88" s="58"/>
    </row>
    <row r="89" spans="9:11" ht="12.75">
      <c r="I89" s="58"/>
      <c r="J89" s="58"/>
      <c r="K89" s="58"/>
    </row>
    <row r="90" spans="9:11" ht="12.75">
      <c r="I90" s="19"/>
      <c r="J90" s="19"/>
      <c r="K90" s="19"/>
    </row>
  </sheetData>
  <sheetProtection/>
  <mergeCells count="5">
    <mergeCell ref="B2:G13"/>
    <mergeCell ref="I22:J22"/>
    <mergeCell ref="I23:J29"/>
    <mergeCell ref="B17:D17"/>
    <mergeCell ref="I17:K17"/>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Zajac</cp:lastModifiedBy>
  <dcterms:created xsi:type="dcterms:W3CDTF">2004-09-28T13:09:24Z</dcterms:created>
  <dcterms:modified xsi:type="dcterms:W3CDTF">2010-05-05T19:06:44Z</dcterms:modified>
  <cp:category/>
  <cp:version/>
  <cp:contentType/>
  <cp:contentStatus/>
</cp:coreProperties>
</file>